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455"/>
  </bookViews>
  <sheets>
    <sheet name="VAT Sectoral  Q1-Q3, 2017" sheetId="5" r:id="rId1"/>
    <sheet name="VAT Sectoral  Q1-Q4, 2016" sheetId="3" r:id="rId2"/>
    <sheet name="VAT Sectoral  Q1-Q4, 2015" sheetId="4" r:id="rId3"/>
  </sheets>
  <calcPr calcId="162913"/>
  <fileRecoveryPr autoRecover="0"/>
</workbook>
</file>

<file path=xl/calcChain.xml><?xml version="1.0" encoding="utf-8"?>
<calcChain xmlns="http://schemas.openxmlformats.org/spreadsheetml/2006/main">
  <c r="I6" i="5" l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5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7" i="5"/>
  <c r="H6" i="5"/>
  <c r="H5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36" i="5" l="1"/>
  <c r="E36" i="4" l="1"/>
  <c r="D36" i="4"/>
  <c r="C36" i="4"/>
  <c r="B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G35" i="3"/>
  <c r="G34" i="3"/>
  <c r="D36" i="3"/>
  <c r="E36" i="3"/>
  <c r="F36" i="3"/>
  <c r="C36" i="3"/>
  <c r="F36" i="4" l="1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6" i="3" s="1"/>
  <c r="G5" i="3"/>
</calcChain>
</file>

<file path=xl/sharedStrings.xml><?xml version="1.0" encoding="utf-8"?>
<sst xmlns="http://schemas.openxmlformats.org/spreadsheetml/2006/main" count="136" uniqueCount="54">
  <si>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</si>
  <si>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</si>
  <si>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</si>
  <si>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</si>
  <si>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</si>
  <si>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</si>
  <si>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</si>
  <si>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</si>
  <si>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</si>
  <si>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</si>
  <si>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</si>
  <si>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</si>
  <si>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</si>
  <si>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</si>
  <si>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</si>
  <si>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</si>
  <si>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</si>
  <si>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</si>
  <si>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</si>
  <si>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</si>
  <si>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</si>
  <si>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</si>
  <si>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</si>
  <si>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</si>
  <si>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</si>
  <si>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</si>
  <si>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</si>
  <si>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</si>
  <si>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</si>
  <si>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Grand Total</t>
  </si>
  <si>
    <t>Classification</t>
  </si>
  <si>
    <t>Q1 2016</t>
  </si>
  <si>
    <t>Source: planning,Research and statistics Department, FIRS</t>
  </si>
  <si>
    <t>Q2 2016</t>
  </si>
  <si>
    <t>Q3 2016</t>
  </si>
  <si>
    <t>Q4 2016</t>
  </si>
  <si>
    <t>TOTAL</t>
  </si>
  <si>
    <t>NCS-Import VAT</t>
  </si>
  <si>
    <t>Q4 2015</t>
  </si>
  <si>
    <t>Q3 2015</t>
  </si>
  <si>
    <t>Q2 2015</t>
  </si>
  <si>
    <t>Q1 2015</t>
  </si>
  <si>
    <t>Non-Import (foreign) VAT</t>
  </si>
  <si>
    <t>Sub-Total (Non-Import VAT) Local</t>
  </si>
  <si>
    <t>Q3 2017</t>
  </si>
  <si>
    <t>Q2 2017</t>
  </si>
  <si>
    <t>Q1 2017</t>
  </si>
  <si>
    <t>Source:  FIRS</t>
  </si>
  <si>
    <t xml:space="preserve"> Growth Rate </t>
  </si>
  <si>
    <t xml:space="preserve"> Quarter on Quarter %</t>
  </si>
  <si>
    <t xml:space="preserve"> Year on Year %</t>
  </si>
  <si>
    <t>2017 (year to date) TOTAL</t>
  </si>
  <si>
    <t>Growth Rate</t>
  </si>
  <si>
    <t>2017 (Year to Date)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</si>
</sst>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40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91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3" fillId="0" borderId="0"/>
    <xf numFmtId="164" fontId="3" fillId="0" borderId="0" applyFont="0" applyFill="0" applyBorder="0" applyAlignment="0" applyProtection="0"/>
    <xf numFmtId="0" fontId="24" fillId="0" borderId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0" borderId="0"/>
  </cellStyleXfs>
  <cellXfs count="29">
    <xf numFmtId="0" fontId="0" fillId="0" borderId="0" xfId="0"/>
    <xf numFmtId="43" fontId="22" fillId="33" borderId="10" xfId="1" applyFont="1" applyFill="1" applyBorder="1" applyAlignment="1">
      <alignment horizontal="center" vertical="center"/>
    </xf>
    <xf numFmtId="43" fontId="22" fillId="33" borderId="10" xfId="1" applyFont="1" applyFill="1" applyBorder="1" applyAlignment="1">
      <alignment horizontal="left" vertical="center"/>
    </xf>
    <xf numFmtId="43" fontId="23" fillId="0" borderId="10" xfId="1" applyFont="1" applyBorder="1" applyAlignment="1">
      <alignment horizontal="left" vertical="center"/>
    </xf>
    <xf numFmtId="43" fontId="23" fillId="0" borderId="10" xfId="1" applyFont="1" applyBorder="1" applyAlignment="1">
      <alignment horizontal="center" vertical="center"/>
    </xf>
    <xf numFmtId="43" fontId="22" fillId="34" borderId="10" xfId="1" applyFont="1" applyFill="1" applyBorder="1" applyAlignment="1">
      <alignment horizontal="left" vertical="center"/>
    </xf>
    <xf numFmtId="43" fontId="22" fillId="34" borderId="10" xfId="1" applyFont="1" applyFill="1" applyBorder="1" applyAlignment="1">
      <alignment horizontal="center" vertical="center"/>
    </xf>
    <xf numFmtId="0" fontId="0" fillId="0" borderId="0" xfId="0"/>
    <xf numFmtId="43" fontId="23" fillId="0" borderId="10" xfId="1" applyFont="1" applyBorder="1"/>
    <xf numFmtId="43" fontId="23" fillId="35" borderId="10" xfId="1" applyFont="1" applyFill="1" applyBorder="1" applyAlignment="1">
      <alignment horizontal="left" vertical="center"/>
    </xf>
    <xf numFmtId="43" fontId="23" fillId="36" borderId="10" xfId="1" applyFont="1" applyFill="1" applyBorder="1" applyAlignment="1">
      <alignment horizontal="left" vertical="center"/>
    </xf>
    <xf numFmtId="43" fontId="38" fillId="37" borderId="10" xfId="1" applyFont="1" applyFill="1" applyBorder="1" applyAlignment="1">
      <alignment horizontal="left" vertical="center"/>
    </xf>
    <xf numFmtId="43" fontId="20" fillId="37" borderId="10" xfId="0" applyNumberFormat="1" applyFont="1" applyFill="1" applyBorder="1"/>
    <xf numFmtId="43" fontId="23" fillId="35" borderId="10" xfId="1" applyFont="1" applyFill="1" applyBorder="1"/>
    <xf numFmtId="43" fontId="22" fillId="36" borderId="10" xfId="1" applyFont="1" applyFill="1" applyBorder="1"/>
    <xf numFmtId="43" fontId="23" fillId="36" borderId="10" xfId="1" applyFont="1" applyFill="1" applyBorder="1"/>
    <xf numFmtId="43" fontId="23" fillId="35" borderId="10" xfId="0" applyNumberFormat="1" applyFont="1" applyFill="1" applyBorder="1"/>
    <xf numFmtId="43" fontId="39" fillId="37" borderId="10" xfId="0" applyNumberFormat="1" applyFont="1" applyFill="1" applyBorder="1"/>
    <xf numFmtId="164" fontId="0" fillId="0" borderId="0" xfId="0" applyNumberFormat="1"/>
    <xf numFmtId="43" fontId="22" fillId="35" borderId="10" xfId="1" applyFont="1" applyFill="1" applyBorder="1"/>
    <xf numFmtId="0" fontId="19" fillId="0" borderId="0" xfId="0" applyFont="1"/>
    <xf numFmtId="43" fontId="22" fillId="35" borderId="10" xfId="1" applyFont="1" applyFill="1" applyBorder="1" applyAlignment="1">
      <alignment horizontal="left" vertical="center"/>
    </xf>
    <xf numFmtId="43" fontId="22" fillId="36" borderId="10" xfId="1" applyFont="1" applyFill="1" applyBorder="1" applyAlignment="1">
      <alignment horizontal="left" vertical="center"/>
    </xf>
    <xf numFmtId="43" fontId="16" fillId="37" borderId="10" xfId="0" applyNumberFormat="1" applyFont="1" applyFill="1" applyBorder="1"/>
    <xf numFmtId="0" fontId="36" fillId="0" borderId="11" xfId="90" applyFont="1" applyBorder="1" applyAlignment="1">
      <alignment horizontal="left"/>
    </xf>
    <xf numFmtId="0" fontId="36" fillId="0" borderId="12" xfId="90" applyFont="1" applyBorder="1" applyAlignment="1">
      <alignment horizontal="left"/>
    </xf>
    <xf numFmtId="0" fontId="36" fillId="0" borderId="11" xfId="47" applyFont="1" applyBorder="1" applyAlignment="1">
      <alignment horizontal="left"/>
    </xf>
    <xf numFmtId="0" fontId="36" fillId="0" borderId="12" xfId="47" applyFont="1" applyBorder="1" applyAlignment="1">
      <alignment horizontal="left"/>
    </xf>
    <xf numFmtId="43" fontId="0" fillId="0" borderId="0" xfId="0" applyNumberFormat="1"/>
  </cellXfs>
  <cellStyles count="91">
    <cellStyle name="20% - Accent1" xfId="20" builtinId="30" customBuiltin="1"/>
    <cellStyle name="20% - Accent1 2" xfId="67"/>
    <cellStyle name="20% - Accent2" xfId="24" builtinId="34" customBuiltin="1"/>
    <cellStyle name="20% - Accent2 2" xfId="71"/>
    <cellStyle name="20% - Accent3" xfId="28" builtinId="38" customBuiltin="1"/>
    <cellStyle name="20% - Accent3 2" xfId="75"/>
    <cellStyle name="20% - Accent4" xfId="32" builtinId="42" customBuiltin="1"/>
    <cellStyle name="20% - Accent4 2" xfId="79"/>
    <cellStyle name="20% - Accent5" xfId="36" builtinId="46" customBuiltin="1"/>
    <cellStyle name="20% - Accent5 2" xfId="83"/>
    <cellStyle name="20% - Accent6" xfId="40" builtinId="50" customBuiltin="1"/>
    <cellStyle name="20% - Accent6 2" xfId="87"/>
    <cellStyle name="40% - Accent1" xfId="21" builtinId="31" customBuiltin="1"/>
    <cellStyle name="40% - Accent1 2" xfId="68"/>
    <cellStyle name="40% - Accent2" xfId="25" builtinId="35" customBuiltin="1"/>
    <cellStyle name="40% - Accent2 2" xfId="72"/>
    <cellStyle name="40% - Accent3" xfId="29" builtinId="39" customBuiltin="1"/>
    <cellStyle name="40% - Accent3 2" xfId="76"/>
    <cellStyle name="40% - Accent4" xfId="33" builtinId="43" customBuiltin="1"/>
    <cellStyle name="40% - Accent4 2" xfId="80"/>
    <cellStyle name="40% - Accent5" xfId="37" builtinId="47" customBuiltin="1"/>
    <cellStyle name="40% - Accent5 2" xfId="84"/>
    <cellStyle name="40% - Accent6" xfId="41" builtinId="51" customBuiltin="1"/>
    <cellStyle name="40% - Accent6 2" xfId="88"/>
    <cellStyle name="60% - Accent1" xfId="22" builtinId="32" customBuiltin="1"/>
    <cellStyle name="60% - Accent1 2" xfId="69"/>
    <cellStyle name="60% - Accent2" xfId="26" builtinId="36" customBuiltin="1"/>
    <cellStyle name="60% - Accent2 2" xfId="73"/>
    <cellStyle name="60% - Accent3" xfId="30" builtinId="40" customBuiltin="1"/>
    <cellStyle name="60% - Accent3 2" xfId="77"/>
    <cellStyle name="60% - Accent4" xfId="34" builtinId="44" customBuiltin="1"/>
    <cellStyle name="60% - Accent4 2" xfId="81"/>
    <cellStyle name="60% - Accent5" xfId="38" builtinId="48" customBuiltin="1"/>
    <cellStyle name="60% - Accent5 2" xfId="85"/>
    <cellStyle name="60% - Accent6" xfId="42" builtinId="52" customBuiltin="1"/>
    <cellStyle name="60% - Accent6 2" xfId="89"/>
    <cellStyle name="Accent1" xfId="19" builtinId="29" customBuiltin="1"/>
    <cellStyle name="Accent1 2" xfId="66"/>
    <cellStyle name="Accent2" xfId="23" builtinId="33" customBuiltin="1"/>
    <cellStyle name="Accent2 2" xfId="70"/>
    <cellStyle name="Accent3" xfId="27" builtinId="37" customBuiltin="1"/>
    <cellStyle name="Accent3 2" xfId="74"/>
    <cellStyle name="Accent4" xfId="31" builtinId="41" customBuiltin="1"/>
    <cellStyle name="Accent4 2" xfId="78"/>
    <cellStyle name="Accent5" xfId="35" builtinId="45" customBuiltin="1"/>
    <cellStyle name="Accent5 2" xfId="82"/>
    <cellStyle name="Accent6" xfId="39" builtinId="49" customBuiltin="1"/>
    <cellStyle name="Accent6 2" xfId="86"/>
    <cellStyle name="Bad" xfId="8" builtinId="27" customBuiltin="1"/>
    <cellStyle name="Bad 2" xfId="55"/>
    <cellStyle name="Calculation" xfId="12" builtinId="22" customBuiltin="1"/>
    <cellStyle name="Calculation 2" xfId="59"/>
    <cellStyle name="Check Cell" xfId="14" builtinId="23" customBuiltin="1"/>
    <cellStyle name="Check Cell 2" xfId="61"/>
    <cellStyle name="Comma" xfId="1" builtinId="3"/>
    <cellStyle name="Comma 2" xfId="44"/>
    <cellStyle name="Comma 2 2" xfId="48"/>
    <cellStyle name="Comma 2 3" xfId="50"/>
    <cellStyle name="Comma 3" xfId="43"/>
    <cellStyle name="Comma 4" xfId="52"/>
    <cellStyle name="Explanatory Text" xfId="17" builtinId="53" customBuiltin="1"/>
    <cellStyle name="Explanatory Text 2" xfId="64"/>
    <cellStyle name="Good" xfId="7" builtinId="26" customBuiltin="1"/>
    <cellStyle name="Good 2" xfId="5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57"/>
    <cellStyle name="Linked Cell" xfId="13" builtinId="24" customBuiltin="1"/>
    <cellStyle name="Linked Cell 2" xfId="60"/>
    <cellStyle name="Neutral" xfId="9" builtinId="28" customBuiltin="1"/>
    <cellStyle name="Neutral 2" xfId="56"/>
    <cellStyle name="Normal" xfId="0" builtinId="0"/>
    <cellStyle name="Normal 2" xfId="45"/>
    <cellStyle name="Normal 2 2" xfId="47"/>
    <cellStyle name="Normal 2 2 2" xfId="90"/>
    <cellStyle name="Normal 2 3" xfId="49"/>
    <cellStyle name="Normal 3" xfId="46"/>
    <cellStyle name="Normal 4" xfId="51"/>
    <cellStyle name="Note" xfId="16" builtinId="10" customBuiltin="1"/>
    <cellStyle name="Note 2" xfId="63"/>
    <cellStyle name="Output" xfId="11" builtinId="21" customBuiltin="1"/>
    <cellStyle name="Output 2" xfId="58"/>
    <cellStyle name="Title" xfId="2" builtinId="15" customBuiltin="1"/>
    <cellStyle name="Title 2" xfId="53"/>
    <cellStyle name="Total" xfId="18" builtinId="25" customBuiltin="1"/>
    <cellStyle name="Total 2" xfId="65"/>
    <cellStyle name="Warning Text" xfId="15" builtinId="11" customBuiltin="1"/>
    <cellStyle name="Warning Text 2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0"/>
  <sheetViews>
    <sheetView tabSelected="1" topLeftCell="C1" zoomScale="80" zoomScaleNormal="80" workbookViewId="0">
      <selection activeCell="F26" sqref="F26"/>
    </sheetView>
  </sheetViews>
  <sheetFormatPr defaultRowHeight="18.75" x14ac:dyDescent="0.3"/>
  <cols>
    <col min="1" max="1" width="8.796875" style="7"/>
    <col min="2" max="2" width="37" style="7" bestFit="1" customWidth="1"/>
    <col min="3" max="5" width="18.296875" style="7" bestFit="1" customWidth="1"/>
    <col min="6" max="7" width="18.296875" style="7" customWidth="1"/>
    <col min="8" max="8" width="20.19921875" style="7" customWidth="1"/>
    <col min="9" max="9" width="23.8984375" style="7" customWidth="1"/>
    <col min="10" max="16384" width="8.796875" style="7"/>
  </cols>
  <sheetData>
    <row r="3" spans="2:9" x14ac:dyDescent="0.3">
      <c r="B3" s="2"/>
      <c r="C3" s="1" t="s">
        <v>46</v>
      </c>
      <c r="D3" s="1" t="s">
        <v>45</v>
      </c>
      <c r="E3" s="1" t="s">
        <v>44</v>
      </c>
      <c r="F3" s="1" t="s">
        <v>48</v>
      </c>
      <c r="G3" s="1" t="s">
        <v>48</v>
      </c>
      <c r="H3" s="1" t="s">
        <v>51</v>
      </c>
      <c r="I3" s="1" t="s">
        <v>52</v>
      </c>
    </row>
    <row r="4" spans="2:9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49</v>
      </c>
      <c r="G4" s="1" t="s">
        <v>50</v>
      </c>
      <c r="H4" s="1" t="s">
        <v>0</v>
      </c>
      <c r="I4" s="1" t="s">
        <v>53</v>
      </c>
    </row>
    <row r="5" spans="2:9" x14ac:dyDescent="0.3">
      <c r="B5" s="3" t="s">
        <v>1</v>
      </c>
      <c r="C5" s="4">
        <v>554910191.58999979</v>
      </c>
      <c r="D5" s="4">
        <v>497210854.9199999</v>
      </c>
      <c r="E5" s="8">
        <v>508007319.53000009</v>
      </c>
      <c r="F5" s="8">
        <f>(E5-D5)/D5*100</f>
        <v>2.1714056527863459</v>
      </c>
      <c r="G5" s="8">
        <f>(E5-'VAT Sectoral  Q1-Q4, 2016'!E5)/'VAT Sectoral  Q1-Q4, 2016'!E5*100</f>
        <v>52.29452851599352</v>
      </c>
      <c r="H5" s="8">
        <f>SUM(C5:E5)</f>
        <v>1560128366.04</v>
      </c>
      <c r="I5" s="28">
        <f>(H5-('VAT Sectoral  Q1-Q4, 2016'!E5+'VAT Sectoral  Q1-Q4, 2016'!D5+'VAT Sectoral  Q1-Q4, 2016'!C5))/('VAT Sectoral  Q1-Q4, 2016'!C5+'VAT Sectoral  Q1-Q4, 2016'!D5+'VAT Sectoral  Q1-Q4, 2016'!E5)*100</f>
        <v>5.1460309312820147</v>
      </c>
    </row>
    <row r="6" spans="2:9" x14ac:dyDescent="0.3">
      <c r="B6" s="3" t="s">
        <v>2</v>
      </c>
      <c r="C6" s="4">
        <v>433374487.80999994</v>
      </c>
      <c r="D6" s="4">
        <v>503267484.76000005</v>
      </c>
      <c r="E6" s="8">
        <v>435364692.26999992</v>
      </c>
      <c r="F6" s="8">
        <f t="shared" ref="F6:F36" si="0">(E6-D6)/D6*100</f>
        <v>-13.492386165655395</v>
      </c>
      <c r="G6" s="8">
        <f>(E6-'VAT Sectoral  Q1-Q4, 2016'!E6)/'VAT Sectoral  Q1-Q4, 2016'!E6*100</f>
        <v>22.046634636465075</v>
      </c>
      <c r="H6" s="8">
        <f>SUM(C6:E6)</f>
        <v>1372006664.8399999</v>
      </c>
      <c r="I6" s="28">
        <f>(H6-('VAT Sectoral  Q1-Q4, 2016'!E6+'VAT Sectoral  Q1-Q4, 2016'!D6+'VAT Sectoral  Q1-Q4, 2016'!C6))/('VAT Sectoral  Q1-Q4, 2016'!C6+'VAT Sectoral  Q1-Q4, 2016'!D6+'VAT Sectoral  Q1-Q4, 2016'!E6)*100</f>
        <v>40.829263320452654</v>
      </c>
    </row>
    <row r="7" spans="2:9" x14ac:dyDescent="0.3">
      <c r="B7" s="3" t="s">
        <v>3</v>
      </c>
      <c r="C7" s="4">
        <v>7174111312.7400017</v>
      </c>
      <c r="D7" s="4">
        <v>5672146884.4200068</v>
      </c>
      <c r="E7" s="8">
        <v>3693953125.8900013</v>
      </c>
      <c r="F7" s="8">
        <f t="shared" si="0"/>
        <v>-34.875573549824978</v>
      </c>
      <c r="G7" s="8">
        <f>(E7-'VAT Sectoral  Q1-Q4, 2016'!E7)/'VAT Sectoral  Q1-Q4, 2016'!E7*100</f>
        <v>-46.928847501170999</v>
      </c>
      <c r="H7" s="8">
        <f>SUM(C7:E7)</f>
        <v>16540211323.050009</v>
      </c>
      <c r="I7" s="28">
        <f>(H7-('VAT Sectoral  Q1-Q4, 2016'!E7+'VAT Sectoral  Q1-Q4, 2016'!D7+'VAT Sectoral  Q1-Q4, 2016'!C7))/('VAT Sectoral  Q1-Q4, 2016'!C7+'VAT Sectoral  Q1-Q4, 2016'!D7+'VAT Sectoral  Q1-Q4, 2016'!E7)*100</f>
        <v>-9.2988902234166826</v>
      </c>
    </row>
    <row r="8" spans="2:9" x14ac:dyDescent="0.3">
      <c r="B8" s="3" t="s">
        <v>4</v>
      </c>
      <c r="C8" s="4">
        <v>9189599854.1400032</v>
      </c>
      <c r="D8" s="4">
        <v>10071784787.750002</v>
      </c>
      <c r="E8" s="8">
        <v>7756396491.8099995</v>
      </c>
      <c r="F8" s="8">
        <f t="shared" si="0"/>
        <v>-22.988857930683121</v>
      </c>
      <c r="G8" s="8">
        <f>(E8-'VAT Sectoral  Q1-Q4, 2016'!E8)/'VAT Sectoral  Q1-Q4, 2016'!E8*100</f>
        <v>12.813828387629799</v>
      </c>
      <c r="H8" s="8">
        <f t="shared" ref="H8:H36" si="1">SUM(C8:E8)</f>
        <v>27017781133.700005</v>
      </c>
      <c r="I8" s="28">
        <f>(H8-('VAT Sectoral  Q1-Q4, 2016'!E8+'VAT Sectoral  Q1-Q4, 2016'!D8+'VAT Sectoral  Q1-Q4, 2016'!C8))/('VAT Sectoral  Q1-Q4, 2016'!C8+'VAT Sectoral  Q1-Q4, 2016'!D8+'VAT Sectoral  Q1-Q4, 2016'!E8)*100</f>
        <v>17.534941508573308</v>
      </c>
    </row>
    <row r="9" spans="2:9" x14ac:dyDescent="0.3">
      <c r="B9" s="3" t="s">
        <v>5</v>
      </c>
      <c r="C9" s="4">
        <v>2750900474.0400014</v>
      </c>
      <c r="D9" s="4">
        <v>2073255010.5800009</v>
      </c>
      <c r="E9" s="8">
        <v>3209037195.8699975</v>
      </c>
      <c r="F9" s="8">
        <f t="shared" si="0"/>
        <v>54.782560731506791</v>
      </c>
      <c r="G9" s="8">
        <f>(E9-'VAT Sectoral  Q1-Q4, 2016'!E9)/'VAT Sectoral  Q1-Q4, 2016'!E9*100</f>
        <v>72.118375450184331</v>
      </c>
      <c r="H9" s="8">
        <f t="shared" si="1"/>
        <v>8033192680.4899998</v>
      </c>
      <c r="I9" s="28">
        <f>(H9-('VAT Sectoral  Q1-Q4, 2016'!E9+'VAT Sectoral  Q1-Q4, 2016'!D9+'VAT Sectoral  Q1-Q4, 2016'!C9))/('VAT Sectoral  Q1-Q4, 2016'!C9+'VAT Sectoral  Q1-Q4, 2016'!D9+'VAT Sectoral  Q1-Q4, 2016'!E9)*100</f>
        <v>41.047967263444605</v>
      </c>
    </row>
    <row r="10" spans="2:9" x14ac:dyDescent="0.3">
      <c r="B10" s="3" t="s">
        <v>6</v>
      </c>
      <c r="C10" s="4">
        <v>390428944.03999996</v>
      </c>
      <c r="D10" s="4">
        <v>478992730.52999997</v>
      </c>
      <c r="E10" s="8">
        <v>349294807.32000011</v>
      </c>
      <c r="F10" s="8">
        <f t="shared" si="0"/>
        <v>-27.07722162432206</v>
      </c>
      <c r="G10" s="8">
        <f>(E10-'VAT Sectoral  Q1-Q4, 2016'!E10)/'VAT Sectoral  Q1-Q4, 2016'!E10*100</f>
        <v>-0.53861744207728823</v>
      </c>
      <c r="H10" s="8">
        <f t="shared" si="1"/>
        <v>1218716481.8900001</v>
      </c>
      <c r="I10" s="28">
        <f>(H10-('VAT Sectoral  Q1-Q4, 2016'!E10+'VAT Sectoral  Q1-Q4, 2016'!D10+'VAT Sectoral  Q1-Q4, 2016'!C10))/('VAT Sectoral  Q1-Q4, 2016'!C10+'VAT Sectoral  Q1-Q4, 2016'!D10+'VAT Sectoral  Q1-Q4, 2016'!E10)*100</f>
        <v>22.852008120449018</v>
      </c>
    </row>
    <row r="11" spans="2:9" x14ac:dyDescent="0.3">
      <c r="B11" s="3" t="s">
        <v>7</v>
      </c>
      <c r="C11" s="4">
        <v>12898693467.979986</v>
      </c>
      <c r="D11" s="4">
        <v>12484431606.799976</v>
      </c>
      <c r="E11" s="8">
        <v>11246475074.519999</v>
      </c>
      <c r="F11" s="8">
        <f t="shared" si="0"/>
        <v>-9.916002356132033</v>
      </c>
      <c r="G11" s="8">
        <f>(E11-'VAT Sectoral  Q1-Q4, 2016'!E11)/'VAT Sectoral  Q1-Q4, 2016'!E11*100</f>
        <v>4.9764981234255519</v>
      </c>
      <c r="H11" s="8">
        <f t="shared" si="1"/>
        <v>36629600149.299957</v>
      </c>
      <c r="I11" s="28">
        <f>(H11-('VAT Sectoral  Q1-Q4, 2016'!E11+'VAT Sectoral  Q1-Q4, 2016'!D11+'VAT Sectoral  Q1-Q4, 2016'!C11))/('VAT Sectoral  Q1-Q4, 2016'!C11+'VAT Sectoral  Q1-Q4, 2016'!D11+'VAT Sectoral  Q1-Q4, 2016'!E11)*100</f>
        <v>-2.5916980166375958</v>
      </c>
    </row>
    <row r="12" spans="2:9" x14ac:dyDescent="0.3">
      <c r="B12" s="3" t="s">
        <v>8</v>
      </c>
      <c r="C12" s="4">
        <v>1004741944.8000001</v>
      </c>
      <c r="D12" s="4">
        <v>1175584362.5300002</v>
      </c>
      <c r="E12" s="8">
        <v>1724223662.6799998</v>
      </c>
      <c r="F12" s="8">
        <f t="shared" si="0"/>
        <v>46.669496263905828</v>
      </c>
      <c r="G12" s="8">
        <f>(E12-'VAT Sectoral  Q1-Q4, 2016'!E12)/'VAT Sectoral  Q1-Q4, 2016'!E12*100</f>
        <v>38.160492558923657</v>
      </c>
      <c r="H12" s="8">
        <f t="shared" si="1"/>
        <v>3904549970.0100002</v>
      </c>
      <c r="I12" s="28">
        <f>(H12-('VAT Sectoral  Q1-Q4, 2016'!E12+'VAT Sectoral  Q1-Q4, 2016'!D12+'VAT Sectoral  Q1-Q4, 2016'!C12))/('VAT Sectoral  Q1-Q4, 2016'!C12+'VAT Sectoral  Q1-Q4, 2016'!D12+'VAT Sectoral  Q1-Q4, 2016'!E12)*100</f>
        <v>25.851079474858512</v>
      </c>
    </row>
    <row r="13" spans="2:9" x14ac:dyDescent="0.3">
      <c r="B13" s="3" t="s">
        <v>9</v>
      </c>
      <c r="C13" s="4">
        <v>5714979193.0499992</v>
      </c>
      <c r="D13" s="4">
        <v>7354784112.51999</v>
      </c>
      <c r="E13" s="8">
        <v>3927169358.1099963</v>
      </c>
      <c r="F13" s="8">
        <f t="shared" si="0"/>
        <v>-46.603879896014796</v>
      </c>
      <c r="G13" s="8">
        <f>(E13-'VAT Sectoral  Q1-Q4, 2016'!E13)/'VAT Sectoral  Q1-Q4, 2016'!E13*100</f>
        <v>-32.490346911428389</v>
      </c>
      <c r="H13" s="8">
        <f t="shared" si="1"/>
        <v>16996932663.679985</v>
      </c>
      <c r="I13" s="28">
        <f>(H13-('VAT Sectoral  Q1-Q4, 2016'!E13+'VAT Sectoral  Q1-Q4, 2016'!D13+'VAT Sectoral  Q1-Q4, 2016'!C13))/('VAT Sectoral  Q1-Q4, 2016'!C13+'VAT Sectoral  Q1-Q4, 2016'!D13+'VAT Sectoral  Q1-Q4, 2016'!E13)*100</f>
        <v>-29.972107587600849</v>
      </c>
    </row>
    <row r="14" spans="2:9" x14ac:dyDescent="0.3">
      <c r="B14" s="3" t="s">
        <v>10</v>
      </c>
      <c r="C14" s="4">
        <v>1284826591.3399997</v>
      </c>
      <c r="D14" s="4">
        <v>1446164953.1499996</v>
      </c>
      <c r="E14" s="8">
        <v>1378099592.7399998</v>
      </c>
      <c r="F14" s="8">
        <f t="shared" si="0"/>
        <v>-4.7066111138803084</v>
      </c>
      <c r="G14" s="8">
        <f>(E14-'VAT Sectoral  Q1-Q4, 2016'!E14)/'VAT Sectoral  Q1-Q4, 2016'!E14*100</f>
        <v>28.059748137318536</v>
      </c>
      <c r="H14" s="8">
        <f t="shared" si="1"/>
        <v>4109091137.2299991</v>
      </c>
      <c r="I14" s="28">
        <f>(H14-('VAT Sectoral  Q1-Q4, 2016'!E14+'VAT Sectoral  Q1-Q4, 2016'!D14+'VAT Sectoral  Q1-Q4, 2016'!C14))/('VAT Sectoral  Q1-Q4, 2016'!C14+'VAT Sectoral  Q1-Q4, 2016'!D14+'VAT Sectoral  Q1-Q4, 2016'!E14)*100</f>
        <v>40.364092260281161</v>
      </c>
    </row>
    <row r="15" spans="2:9" x14ac:dyDescent="0.3">
      <c r="B15" s="3" t="s">
        <v>11</v>
      </c>
      <c r="C15" s="4">
        <v>1323278166.23</v>
      </c>
      <c r="D15" s="4">
        <v>1249571556.9699991</v>
      </c>
      <c r="E15" s="8">
        <v>1205521783.8600004</v>
      </c>
      <c r="F15" s="8">
        <f t="shared" si="0"/>
        <v>-3.5251901233101046</v>
      </c>
      <c r="G15" s="8">
        <f>(E15-'VAT Sectoral  Q1-Q4, 2016'!E15)/'VAT Sectoral  Q1-Q4, 2016'!E15*100</f>
        <v>6.8047863447710508</v>
      </c>
      <c r="H15" s="8">
        <f t="shared" si="1"/>
        <v>3778371507.0599995</v>
      </c>
      <c r="I15" s="28">
        <f>(H15-('VAT Sectoral  Q1-Q4, 2016'!E15+'VAT Sectoral  Q1-Q4, 2016'!D15+'VAT Sectoral  Q1-Q4, 2016'!C15))/('VAT Sectoral  Q1-Q4, 2016'!C15+'VAT Sectoral  Q1-Q4, 2016'!D15+'VAT Sectoral  Q1-Q4, 2016'!E15)*100</f>
        <v>3.9982580692186493</v>
      </c>
    </row>
    <row r="16" spans="2:9" x14ac:dyDescent="0.3">
      <c r="B16" s="3" t="s">
        <v>12</v>
      </c>
      <c r="C16" s="4">
        <v>99840894.270000085</v>
      </c>
      <c r="D16" s="4">
        <v>154716564.12000006</v>
      </c>
      <c r="E16" s="8">
        <v>184416548.59999996</v>
      </c>
      <c r="F16" s="8">
        <f t="shared" si="0"/>
        <v>19.196383172628</v>
      </c>
      <c r="G16" s="8">
        <f>(E16-'VAT Sectoral  Q1-Q4, 2016'!E16)/'VAT Sectoral  Q1-Q4, 2016'!E16*100</f>
        <v>-3.8686118185449274</v>
      </c>
      <c r="H16" s="8">
        <f t="shared" si="1"/>
        <v>438974006.99000013</v>
      </c>
      <c r="I16" s="28">
        <f>(H16-('VAT Sectoral  Q1-Q4, 2016'!E16+'VAT Sectoral  Q1-Q4, 2016'!D16+'VAT Sectoral  Q1-Q4, 2016'!C16))/('VAT Sectoral  Q1-Q4, 2016'!C16+'VAT Sectoral  Q1-Q4, 2016'!D16+'VAT Sectoral  Q1-Q4, 2016'!E16)*100</f>
        <v>-47.643383268662532</v>
      </c>
    </row>
    <row r="17" spans="2:9" x14ac:dyDescent="0.3">
      <c r="B17" s="3" t="s">
        <v>13</v>
      </c>
      <c r="C17" s="4">
        <v>35069437.900000006</v>
      </c>
      <c r="D17" s="4">
        <v>34185750.799999997</v>
      </c>
      <c r="E17" s="8">
        <v>33696152.719999999</v>
      </c>
      <c r="F17" s="8">
        <f t="shared" si="0"/>
        <v>-1.4321700373478363</v>
      </c>
      <c r="G17" s="8">
        <f>(E17-'VAT Sectoral  Q1-Q4, 2016'!E17)/'VAT Sectoral  Q1-Q4, 2016'!E17*100</f>
        <v>-3.6919964283474536</v>
      </c>
      <c r="H17" s="8">
        <f t="shared" si="1"/>
        <v>102951341.42</v>
      </c>
      <c r="I17" s="28">
        <f>(H17-('VAT Sectoral  Q1-Q4, 2016'!E17+'VAT Sectoral  Q1-Q4, 2016'!D17+'VAT Sectoral  Q1-Q4, 2016'!C17))/('VAT Sectoral  Q1-Q4, 2016'!C17+'VAT Sectoral  Q1-Q4, 2016'!D17+'VAT Sectoral  Q1-Q4, 2016'!E17)*100</f>
        <v>3.3771887074995766</v>
      </c>
    </row>
    <row r="18" spans="2:9" x14ac:dyDescent="0.3">
      <c r="B18" s="3" t="s">
        <v>14</v>
      </c>
      <c r="C18" s="4">
        <v>2201545351.940001</v>
      </c>
      <c r="D18" s="4">
        <v>3216773708.4600019</v>
      </c>
      <c r="E18" s="8">
        <v>1747151996.9499998</v>
      </c>
      <c r="F18" s="8">
        <f t="shared" si="0"/>
        <v>-45.686201290595875</v>
      </c>
      <c r="G18" s="8">
        <f>(E18-'VAT Sectoral  Q1-Q4, 2016'!E18)/'VAT Sectoral  Q1-Q4, 2016'!E18*100</f>
        <v>-21.956895600879143</v>
      </c>
      <c r="H18" s="8">
        <f t="shared" si="1"/>
        <v>7165471057.3500032</v>
      </c>
      <c r="I18" s="28">
        <f>(H18-('VAT Sectoral  Q1-Q4, 2016'!E18+'VAT Sectoral  Q1-Q4, 2016'!D18+'VAT Sectoral  Q1-Q4, 2016'!C18))/('VAT Sectoral  Q1-Q4, 2016'!C18+'VAT Sectoral  Q1-Q4, 2016'!D18+'VAT Sectoral  Q1-Q4, 2016'!E18)*100</f>
        <v>-15.716361436526647</v>
      </c>
    </row>
    <row r="19" spans="2:9" x14ac:dyDescent="0.3">
      <c r="B19" s="3" t="s">
        <v>15</v>
      </c>
      <c r="C19" s="4">
        <v>508284070.45999998</v>
      </c>
      <c r="D19" s="4">
        <v>516442304.82999992</v>
      </c>
      <c r="E19" s="8">
        <v>410607270.77999985</v>
      </c>
      <c r="F19" s="8">
        <f t="shared" si="0"/>
        <v>-20.493099240744492</v>
      </c>
      <c r="G19" s="8">
        <f>(E19-'VAT Sectoral  Q1-Q4, 2016'!E19)/'VAT Sectoral  Q1-Q4, 2016'!E19*100</f>
        <v>-8.1031836349660402</v>
      </c>
      <c r="H19" s="8">
        <f t="shared" si="1"/>
        <v>1435333646.0699997</v>
      </c>
      <c r="I19" s="28">
        <f>(H19-('VAT Sectoral  Q1-Q4, 2016'!E19+'VAT Sectoral  Q1-Q4, 2016'!D19+'VAT Sectoral  Q1-Q4, 2016'!C19))/('VAT Sectoral  Q1-Q4, 2016'!C19+'VAT Sectoral  Q1-Q4, 2016'!D19+'VAT Sectoral  Q1-Q4, 2016'!E19)*100</f>
        <v>-13.897624443439494</v>
      </c>
    </row>
    <row r="20" spans="2:9" x14ac:dyDescent="0.3">
      <c r="B20" s="3" t="s">
        <v>16</v>
      </c>
      <c r="C20" s="4">
        <v>1668429575.3499985</v>
      </c>
      <c r="D20" s="4">
        <v>2032477580.3099997</v>
      </c>
      <c r="E20" s="8">
        <v>1306702534.1300001</v>
      </c>
      <c r="F20" s="8">
        <f t="shared" si="0"/>
        <v>-35.708883247278038</v>
      </c>
      <c r="G20" s="8">
        <f>(E20-'VAT Sectoral  Q1-Q4, 2016'!E20)/'VAT Sectoral  Q1-Q4, 2016'!E20*100</f>
        <v>-14.896895642592737</v>
      </c>
      <c r="H20" s="8">
        <f t="shared" si="1"/>
        <v>5007609689.7899981</v>
      </c>
      <c r="I20" s="28">
        <f>(H20-('VAT Sectoral  Q1-Q4, 2016'!E20+'VAT Sectoral  Q1-Q4, 2016'!D20+'VAT Sectoral  Q1-Q4, 2016'!C20))/('VAT Sectoral  Q1-Q4, 2016'!C20+'VAT Sectoral  Q1-Q4, 2016'!D20+'VAT Sectoral  Q1-Q4, 2016'!E20)*100</f>
        <v>6.4810915117868007</v>
      </c>
    </row>
    <row r="21" spans="2:9" x14ac:dyDescent="0.3">
      <c r="B21" s="3" t="s">
        <v>17</v>
      </c>
      <c r="C21" s="4">
        <v>9925983704.7299995</v>
      </c>
      <c r="D21" s="4">
        <v>14939517586.540009</v>
      </c>
      <c r="E21" s="8">
        <v>12092366685.99</v>
      </c>
      <c r="F21" s="8">
        <f t="shared" si="0"/>
        <v>-19.057850322524427</v>
      </c>
      <c r="G21" s="8">
        <f>(E21-'VAT Sectoral  Q1-Q4, 2016'!E21)/'VAT Sectoral  Q1-Q4, 2016'!E21*100</f>
        <v>32.456402659436066</v>
      </c>
      <c r="H21" s="8">
        <f t="shared" si="1"/>
        <v>36957867977.26001</v>
      </c>
      <c r="I21" s="28">
        <f>(H21-('VAT Sectoral  Q1-Q4, 2016'!E21+'VAT Sectoral  Q1-Q4, 2016'!D21+'VAT Sectoral  Q1-Q4, 2016'!C21))/('VAT Sectoral  Q1-Q4, 2016'!C21+'VAT Sectoral  Q1-Q4, 2016'!D21+'VAT Sectoral  Q1-Q4, 2016'!E21)*100</f>
        <v>17.41228161047804</v>
      </c>
    </row>
    <row r="22" spans="2:9" x14ac:dyDescent="0.3">
      <c r="B22" s="3" t="s">
        <v>18</v>
      </c>
      <c r="C22" s="4">
        <v>28728050117.599976</v>
      </c>
      <c r="D22" s="4">
        <v>33692784816.210007</v>
      </c>
      <c r="E22" s="8">
        <v>28983557851.620056</v>
      </c>
      <c r="F22" s="8">
        <f t="shared" si="0"/>
        <v>-13.97695972677297</v>
      </c>
      <c r="G22" s="8">
        <f>(E22-'VAT Sectoral  Q1-Q4, 2016'!E22)/'VAT Sectoral  Q1-Q4, 2016'!E22*100</f>
        <v>19.321629949877341</v>
      </c>
      <c r="H22" s="8">
        <f t="shared" si="1"/>
        <v>91404392785.430038</v>
      </c>
      <c r="I22" s="28">
        <f>(H22-('VAT Sectoral  Q1-Q4, 2016'!E22+'VAT Sectoral  Q1-Q4, 2016'!D22+'VAT Sectoral  Q1-Q4, 2016'!C22))/('VAT Sectoral  Q1-Q4, 2016'!C22+'VAT Sectoral  Q1-Q4, 2016'!D22+'VAT Sectoral  Q1-Q4, 2016'!E22)*100</f>
        <v>21.851872156713185</v>
      </c>
    </row>
    <row r="23" spans="2:9" x14ac:dyDescent="0.3">
      <c r="B23" s="3" t="s">
        <v>19</v>
      </c>
      <c r="C23" s="4">
        <v>1494627192.8399997</v>
      </c>
      <c r="D23" s="4">
        <v>1360011801.3999999</v>
      </c>
      <c r="E23" s="8">
        <v>1061988591.4400001</v>
      </c>
      <c r="F23" s="8">
        <f t="shared" si="0"/>
        <v>-21.913281168090887</v>
      </c>
      <c r="G23" s="8">
        <f>(E23-'VAT Sectoral  Q1-Q4, 2016'!E23)/'VAT Sectoral  Q1-Q4, 2016'!E23*100</f>
        <v>-28.63436412904835</v>
      </c>
      <c r="H23" s="8">
        <f t="shared" si="1"/>
        <v>3916627585.6799998</v>
      </c>
      <c r="I23" s="28">
        <f>(H23-('VAT Sectoral  Q1-Q4, 2016'!E23+'VAT Sectoral  Q1-Q4, 2016'!D23+'VAT Sectoral  Q1-Q4, 2016'!C23))/('VAT Sectoral  Q1-Q4, 2016'!C23+'VAT Sectoral  Q1-Q4, 2016'!D23+'VAT Sectoral  Q1-Q4, 2016'!E23)*100</f>
        <v>15.371011770302797</v>
      </c>
    </row>
    <row r="24" spans="2:9" x14ac:dyDescent="0.3">
      <c r="B24" s="3" t="s">
        <v>20</v>
      </c>
      <c r="C24" s="4">
        <v>272132003.93999994</v>
      </c>
      <c r="D24" s="4">
        <v>194261311.94999996</v>
      </c>
      <c r="E24" s="8">
        <v>193781835.05000007</v>
      </c>
      <c r="F24" s="8">
        <f t="shared" si="0"/>
        <v>-0.24682058161086506</v>
      </c>
      <c r="G24" s="8">
        <f>(E24-'VAT Sectoral  Q1-Q4, 2016'!E24)/'VAT Sectoral  Q1-Q4, 2016'!E24*100</f>
        <v>-38.249921149261034</v>
      </c>
      <c r="H24" s="8">
        <f t="shared" si="1"/>
        <v>660175150.93999994</v>
      </c>
      <c r="I24" s="28">
        <f>(H24-('VAT Sectoral  Q1-Q4, 2016'!E24+'VAT Sectoral  Q1-Q4, 2016'!D24+'VAT Sectoral  Q1-Q4, 2016'!C24))/('VAT Sectoral  Q1-Q4, 2016'!C24+'VAT Sectoral  Q1-Q4, 2016'!D24+'VAT Sectoral  Q1-Q4, 2016'!E24)*100</f>
        <v>-36.298809943064121</v>
      </c>
    </row>
    <row r="25" spans="2:9" x14ac:dyDescent="0.3">
      <c r="B25" s="3" t="s">
        <v>21</v>
      </c>
      <c r="C25" s="4">
        <v>979949034.41999996</v>
      </c>
      <c r="D25" s="4">
        <v>1245584586.0299997</v>
      </c>
      <c r="E25" s="8">
        <v>1707454741.6199999</v>
      </c>
      <c r="F25" s="8">
        <f t="shared" si="0"/>
        <v>37.080593383232191</v>
      </c>
      <c r="G25" s="8">
        <f>(E25-'VAT Sectoral  Q1-Q4, 2016'!E25)/'VAT Sectoral  Q1-Q4, 2016'!E25*100</f>
        <v>179.50204442596109</v>
      </c>
      <c r="H25" s="8">
        <f t="shared" si="1"/>
        <v>3932988362.0699997</v>
      </c>
      <c r="I25" s="28">
        <f>(H25-('VAT Sectoral  Q1-Q4, 2016'!E25+'VAT Sectoral  Q1-Q4, 2016'!D25+'VAT Sectoral  Q1-Q4, 2016'!C25))/('VAT Sectoral  Q1-Q4, 2016'!C25+'VAT Sectoral  Q1-Q4, 2016'!D25+'VAT Sectoral  Q1-Q4, 2016'!E25)*100</f>
        <v>283.20759683360319</v>
      </c>
    </row>
    <row r="26" spans="2:9" x14ac:dyDescent="0.3">
      <c r="B26" s="3" t="s">
        <v>22</v>
      </c>
      <c r="C26" s="4">
        <v>20817280804.479958</v>
      </c>
      <c r="D26" s="4">
        <v>21637588452.190014</v>
      </c>
      <c r="E26" s="8">
        <v>22731878147.989979</v>
      </c>
      <c r="F26" s="8">
        <f t="shared" si="0"/>
        <v>5.0573551586762351</v>
      </c>
      <c r="G26" s="8">
        <f>(E26-'VAT Sectoral  Q1-Q4, 2016'!E26)/'VAT Sectoral  Q1-Q4, 2016'!E26*100</f>
        <v>15.389772523431585</v>
      </c>
      <c r="H26" s="8">
        <f t="shared" si="1"/>
        <v>65186747404.659943</v>
      </c>
      <c r="I26" s="28">
        <f>(H26-('VAT Sectoral  Q1-Q4, 2016'!E26+'VAT Sectoral  Q1-Q4, 2016'!D26+'VAT Sectoral  Q1-Q4, 2016'!C26))/('VAT Sectoral  Q1-Q4, 2016'!C26+'VAT Sectoral  Q1-Q4, 2016'!D26+'VAT Sectoral  Q1-Q4, 2016'!E26)*100</f>
        <v>4.7355229031451485</v>
      </c>
    </row>
    <row r="27" spans="2:9" x14ac:dyDescent="0.3">
      <c r="B27" s="3" t="s">
        <v>23</v>
      </c>
      <c r="C27" s="4">
        <v>750215100.35999882</v>
      </c>
      <c r="D27" s="4">
        <v>709943151.61000061</v>
      </c>
      <c r="E27" s="8">
        <v>821374100.51999998</v>
      </c>
      <c r="F27" s="8">
        <f t="shared" si="0"/>
        <v>15.695756576748096</v>
      </c>
      <c r="G27" s="8">
        <f>(E27-'VAT Sectoral  Q1-Q4, 2016'!E27)/'VAT Sectoral  Q1-Q4, 2016'!E27*100</f>
        <v>9.3546827486558648</v>
      </c>
      <c r="H27" s="8">
        <f t="shared" si="1"/>
        <v>2281532352.4899993</v>
      </c>
      <c r="I27" s="28">
        <f>(H27-('VAT Sectoral  Q1-Q4, 2016'!E27+'VAT Sectoral  Q1-Q4, 2016'!D27+'VAT Sectoral  Q1-Q4, 2016'!C27))/('VAT Sectoral  Q1-Q4, 2016'!C27+'VAT Sectoral  Q1-Q4, 2016'!D27+'VAT Sectoral  Q1-Q4, 2016'!E27)*100</f>
        <v>-2.4765430092244118</v>
      </c>
    </row>
    <row r="28" spans="2:9" x14ac:dyDescent="0.3">
      <c r="B28" s="3" t="s">
        <v>24</v>
      </c>
      <c r="C28" s="4">
        <v>872038220.8099997</v>
      </c>
      <c r="D28" s="4">
        <v>614520462.49000001</v>
      </c>
      <c r="E28" s="8">
        <v>529163630.53999996</v>
      </c>
      <c r="F28" s="8">
        <f t="shared" si="0"/>
        <v>-13.889990189120683</v>
      </c>
      <c r="G28" s="8">
        <f>(E28-'VAT Sectoral  Q1-Q4, 2016'!E28)/'VAT Sectoral  Q1-Q4, 2016'!E28*100</f>
        <v>0.57194129566413099</v>
      </c>
      <c r="H28" s="8">
        <f t="shared" si="1"/>
        <v>2015722313.8399997</v>
      </c>
      <c r="I28" s="28">
        <f>(H28-('VAT Sectoral  Q1-Q4, 2016'!E28+'VAT Sectoral  Q1-Q4, 2016'!D28+'VAT Sectoral  Q1-Q4, 2016'!C28))/('VAT Sectoral  Q1-Q4, 2016'!C28+'VAT Sectoral  Q1-Q4, 2016'!D28+'VAT Sectoral  Q1-Q4, 2016'!E28)*100</f>
        <v>57.095498002201616</v>
      </c>
    </row>
    <row r="29" spans="2:9" x14ac:dyDescent="0.3">
      <c r="B29" s="3" t="s">
        <v>25</v>
      </c>
      <c r="C29" s="4">
        <v>11211488882.339996</v>
      </c>
      <c r="D29" s="4">
        <v>8741330518.2100201</v>
      </c>
      <c r="E29" s="8">
        <v>11424634245.899998</v>
      </c>
      <c r="F29" s="8">
        <f t="shared" si="0"/>
        <v>30.696742585125854</v>
      </c>
      <c r="G29" s="8">
        <f>(E29-'VAT Sectoral  Q1-Q4, 2016'!E29)/'VAT Sectoral  Q1-Q4, 2016'!E29*100</f>
        <v>60.284087865304627</v>
      </c>
      <c r="H29" s="8">
        <f t="shared" si="1"/>
        <v>31377453646.450016</v>
      </c>
      <c r="I29" s="28">
        <f>(H29-('VAT Sectoral  Q1-Q4, 2016'!E29+'VAT Sectoral  Q1-Q4, 2016'!D29+'VAT Sectoral  Q1-Q4, 2016'!C29))/('VAT Sectoral  Q1-Q4, 2016'!C29+'VAT Sectoral  Q1-Q4, 2016'!D29+'VAT Sectoral  Q1-Q4, 2016'!E29)*100</f>
        <v>25.06538598213583</v>
      </c>
    </row>
    <row r="30" spans="2:9" x14ac:dyDescent="0.3">
      <c r="B30" s="3" t="s">
        <v>26</v>
      </c>
      <c r="C30" s="4">
        <v>776123116.54999936</v>
      </c>
      <c r="D30" s="4">
        <v>794722942.18000042</v>
      </c>
      <c r="E30" s="8">
        <v>1134242721.0199995</v>
      </c>
      <c r="F30" s="8">
        <f t="shared" si="0"/>
        <v>42.721778977295422</v>
      </c>
      <c r="G30" s="8">
        <f>(E30-'VAT Sectoral  Q1-Q4, 2016'!E30)/'VAT Sectoral  Q1-Q4, 2016'!E30*100</f>
        <v>91.602989846087112</v>
      </c>
      <c r="H30" s="8">
        <f t="shared" si="1"/>
        <v>2705088779.749999</v>
      </c>
      <c r="I30" s="28">
        <f>(H30-('VAT Sectoral  Q1-Q4, 2016'!E30+'VAT Sectoral  Q1-Q4, 2016'!D30+'VAT Sectoral  Q1-Q4, 2016'!C30))/('VAT Sectoral  Q1-Q4, 2016'!C30+'VAT Sectoral  Q1-Q4, 2016'!D30+'VAT Sectoral  Q1-Q4, 2016'!E30)*100</f>
        <v>21.597598645139296</v>
      </c>
    </row>
    <row r="31" spans="2:9" x14ac:dyDescent="0.3">
      <c r="B31" s="3" t="s">
        <v>27</v>
      </c>
      <c r="C31" s="4">
        <v>230892760.90000004</v>
      </c>
      <c r="D31" s="4">
        <v>279731988.30999994</v>
      </c>
      <c r="E31" s="8">
        <v>216544311.84</v>
      </c>
      <c r="F31" s="8">
        <f t="shared" si="0"/>
        <v>-22.588648817658687</v>
      </c>
      <c r="G31" s="8">
        <f>(E31-'VAT Sectoral  Q1-Q4, 2016'!E31)/'VAT Sectoral  Q1-Q4, 2016'!E31*100</f>
        <v>15.521227557866016</v>
      </c>
      <c r="H31" s="8">
        <f t="shared" si="1"/>
        <v>727169061.04999995</v>
      </c>
      <c r="I31" s="28">
        <f>(H31-('VAT Sectoral  Q1-Q4, 2016'!E31+'VAT Sectoral  Q1-Q4, 2016'!D31+'VAT Sectoral  Q1-Q4, 2016'!C31))/('VAT Sectoral  Q1-Q4, 2016'!C31+'VAT Sectoral  Q1-Q4, 2016'!D31+'VAT Sectoral  Q1-Q4, 2016'!E31)*100</f>
        <v>-2.0369044932954923</v>
      </c>
    </row>
    <row r="32" spans="2:9" x14ac:dyDescent="0.3">
      <c r="B32" s="3" t="s">
        <v>28</v>
      </c>
      <c r="C32" s="4">
        <v>3350672582.6200004</v>
      </c>
      <c r="D32" s="4">
        <v>4615205252.1900034</v>
      </c>
      <c r="E32" s="8">
        <v>5117607203.7600021</v>
      </c>
      <c r="F32" s="8">
        <f t="shared" si="0"/>
        <v>10.885798661535137</v>
      </c>
      <c r="G32" s="8">
        <f>(E32-'VAT Sectoral  Q1-Q4, 2016'!E32)/'VAT Sectoral  Q1-Q4, 2016'!E32*100</f>
        <v>17.229645986080712</v>
      </c>
      <c r="H32" s="8">
        <f t="shared" si="1"/>
        <v>13083485038.570005</v>
      </c>
      <c r="I32" s="28">
        <f>(H32-('VAT Sectoral  Q1-Q4, 2016'!E32+'VAT Sectoral  Q1-Q4, 2016'!D32+'VAT Sectoral  Q1-Q4, 2016'!C32))/('VAT Sectoral  Q1-Q4, 2016'!C32+'VAT Sectoral  Q1-Q4, 2016'!D32+'VAT Sectoral  Q1-Q4, 2016'!E32)*100</f>
        <v>3.7485872732558536</v>
      </c>
    </row>
    <row r="33" spans="2:9" x14ac:dyDescent="0.3">
      <c r="B33" s="5" t="s">
        <v>43</v>
      </c>
      <c r="C33" s="6">
        <v>126642467479.26993</v>
      </c>
      <c r="D33" s="6">
        <v>137786993122.76004</v>
      </c>
      <c r="E33" s="6">
        <v>125130711675.07001</v>
      </c>
      <c r="F33" s="6">
        <f t="shared" si="0"/>
        <v>-9.1853963577055762</v>
      </c>
      <c r="G33" s="6">
        <f>(E33-'VAT Sectoral  Q1-Q4, 2016'!E33)/'VAT Sectoral  Q1-Q4, 2016'!E33*100</f>
        <v>13.491901345033458</v>
      </c>
      <c r="H33" s="6">
        <f t="shared" si="1"/>
        <v>389560172277.09998</v>
      </c>
      <c r="I33" s="6">
        <f>(H33-('VAT Sectoral  Q1-Q4, 2016'!E33+'VAT Sectoral  Q1-Q4, 2016'!D33+'VAT Sectoral  Q1-Q4, 2016'!C33))/('VAT Sectoral  Q1-Q4, 2016'!C33+'VAT Sectoral  Q1-Q4, 2016'!D33+'VAT Sectoral  Q1-Q4, 2016'!E33)*100</f>
        <v>9.3678895595866543</v>
      </c>
    </row>
    <row r="34" spans="2:9" s="20" customFormat="1" x14ac:dyDescent="0.3">
      <c r="B34" s="21" t="s">
        <v>42</v>
      </c>
      <c r="C34" s="19">
        <v>31719068442.199997</v>
      </c>
      <c r="D34" s="19">
        <v>59831637036.789948</v>
      </c>
      <c r="E34" s="19">
        <v>72097514925.340012</v>
      </c>
      <c r="F34" s="19">
        <f t="shared" si="0"/>
        <v>20.500655666512824</v>
      </c>
      <c r="G34" s="19">
        <f>(E34-'VAT Sectoral  Q1-Q4, 2016'!E34)/'VAT Sectoral  Q1-Q4, 2016'!E34*100</f>
        <v>122.34724202745528</v>
      </c>
      <c r="H34" s="19">
        <f t="shared" si="1"/>
        <v>163648220404.32996</v>
      </c>
      <c r="I34" s="19">
        <f>(H34-('VAT Sectoral  Q1-Q4, 2016'!E34+'VAT Sectoral  Q1-Q4, 2016'!D34+'VAT Sectoral  Q1-Q4, 2016'!C34))/('VAT Sectoral  Q1-Q4, 2016'!C34+'VAT Sectoral  Q1-Q4, 2016'!D34+'VAT Sectoral  Q1-Q4, 2016'!E34)*100</f>
        <v>90.351135735957115</v>
      </c>
    </row>
    <row r="35" spans="2:9" s="20" customFormat="1" x14ac:dyDescent="0.3">
      <c r="B35" s="22" t="s">
        <v>37</v>
      </c>
      <c r="C35" s="14">
        <v>46408606653.470001</v>
      </c>
      <c r="D35" s="14">
        <v>48684692311.410004</v>
      </c>
      <c r="E35" s="14">
        <v>53332462461.919998</v>
      </c>
      <c r="F35" s="14">
        <f t="shared" si="0"/>
        <v>9.5466766448490397</v>
      </c>
      <c r="G35" s="14">
        <f>(E35-'VAT Sectoral  Q1-Q4, 2016'!E35)/'VAT Sectoral  Q1-Q4, 2016'!E35*100</f>
        <v>-1.2624211208680778</v>
      </c>
      <c r="H35" s="14">
        <f t="shared" si="1"/>
        <v>148425761426.79999</v>
      </c>
      <c r="I35" s="14">
        <f>(H35-('VAT Sectoral  Q1-Q4, 2016'!E35+'VAT Sectoral  Q1-Q4, 2016'!D35+'VAT Sectoral  Q1-Q4, 2016'!C35))/('VAT Sectoral  Q1-Q4, 2016'!C35+'VAT Sectoral  Q1-Q4, 2016'!D35+'VAT Sectoral  Q1-Q4, 2016'!E35)*100</f>
        <v>15.969168174582137</v>
      </c>
    </row>
    <row r="36" spans="2:9" s="20" customFormat="1" x14ac:dyDescent="0.3">
      <c r="B36" s="11" t="s">
        <v>29</v>
      </c>
      <c r="C36" s="23">
        <f>SUM(C33:C35)</f>
        <v>204770142574.93991</v>
      </c>
      <c r="D36" s="23">
        <v>246303322470.95999</v>
      </c>
      <c r="E36" s="23">
        <v>250560689062.33002</v>
      </c>
      <c r="F36" s="23">
        <f t="shared" si="0"/>
        <v>1.7285055470057591</v>
      </c>
      <c r="G36" s="23">
        <f>(E36-'VAT Sectoral  Q1-Q4, 2016'!E36)/'VAT Sectoral  Q1-Q4, 2016'!E36*100</f>
        <v>27.385271088338108</v>
      </c>
      <c r="H36" s="23">
        <f t="shared" si="1"/>
        <v>701634154108.22998</v>
      </c>
      <c r="I36" s="23">
        <f>(H36-('VAT Sectoral  Q1-Q4, 2016'!E36+'VAT Sectoral  Q1-Q4, 2016'!D36+'VAT Sectoral  Q1-Q4, 2016'!C36))/('VAT Sectoral  Q1-Q4, 2016'!C36+'VAT Sectoral  Q1-Q4, 2016'!D36+'VAT Sectoral  Q1-Q4, 2016'!E36)*100</f>
        <v>23.061008047286787</v>
      </c>
    </row>
    <row r="37" spans="2:9" x14ac:dyDescent="0.3">
      <c r="B37" s="24" t="s">
        <v>47</v>
      </c>
      <c r="C37" s="25"/>
      <c r="D37" s="25"/>
    </row>
    <row r="40" spans="2:9" x14ac:dyDescent="0.3">
      <c r="C40" s="18"/>
    </row>
  </sheetData>
  <mergeCells count="1">
    <mergeCell ref="B37:D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B2" workbookViewId="0">
      <selection activeCell="G36" sqref="G36"/>
    </sheetView>
  </sheetViews>
  <sheetFormatPr defaultRowHeight="18.75" x14ac:dyDescent="0.3"/>
  <cols>
    <col min="1" max="1" width="8.796875" style="7"/>
    <col min="2" max="2" width="37" bestFit="1" customWidth="1"/>
    <col min="3" max="7" width="18.296875" bestFit="1" customWidth="1"/>
  </cols>
  <sheetData>
    <row r="3" spans="2:7" x14ac:dyDescent="0.3">
      <c r="B3" s="2"/>
      <c r="C3" s="1" t="s">
        <v>31</v>
      </c>
      <c r="D3" s="1" t="s">
        <v>33</v>
      </c>
      <c r="E3" s="1" t="s">
        <v>34</v>
      </c>
      <c r="F3" s="1" t="s">
        <v>35</v>
      </c>
      <c r="G3" s="1" t="s">
        <v>36</v>
      </c>
    </row>
    <row r="4" spans="2:7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7" x14ac:dyDescent="0.3">
      <c r="B5" s="3" t="s">
        <v>1</v>
      </c>
      <c r="C5" s="4">
        <v>575596363.88</v>
      </c>
      <c r="D5" s="4">
        <v>574607597.85000014</v>
      </c>
      <c r="E5" s="8">
        <v>333568989.30000013</v>
      </c>
      <c r="F5" s="8">
        <v>268549293.04999995</v>
      </c>
      <c r="G5" s="8">
        <f>SUM(C5:F5)</f>
        <v>1752322244.0800002</v>
      </c>
    </row>
    <row r="6" spans="2:7" x14ac:dyDescent="0.3">
      <c r="B6" s="3" t="s">
        <v>2</v>
      </c>
      <c r="C6" s="4">
        <v>353739858.96000028</v>
      </c>
      <c r="D6" s="4">
        <v>263774263.24000007</v>
      </c>
      <c r="E6" s="8">
        <v>356719948.5399999</v>
      </c>
      <c r="F6" s="8">
        <v>687057729.84000003</v>
      </c>
      <c r="G6" s="8">
        <f t="shared" ref="G6:G33" si="0">SUM(C6:F6)</f>
        <v>1661291800.5800004</v>
      </c>
    </row>
    <row r="7" spans="2:7" x14ac:dyDescent="0.3">
      <c r="B7" s="3" t="s">
        <v>3</v>
      </c>
      <c r="C7" s="4">
        <v>5046306470.2400084</v>
      </c>
      <c r="D7" s="4">
        <v>6229267488.8099995</v>
      </c>
      <c r="E7" s="8">
        <v>6960378570.9600096</v>
      </c>
      <c r="F7" s="8">
        <v>6813474683.1999969</v>
      </c>
      <c r="G7" s="8">
        <f t="shared" si="0"/>
        <v>25049427213.210014</v>
      </c>
    </row>
    <row r="8" spans="2:7" x14ac:dyDescent="0.3">
      <c r="B8" s="3" t="s">
        <v>4</v>
      </c>
      <c r="C8" s="4">
        <v>7099045516.5199976</v>
      </c>
      <c r="D8" s="4">
        <v>9012579857.2000027</v>
      </c>
      <c r="E8" s="8">
        <v>6875395155.6000023</v>
      </c>
      <c r="F8" s="8">
        <v>7256230833.5499992</v>
      </c>
      <c r="G8" s="8">
        <f t="shared" si="0"/>
        <v>30243251362.870003</v>
      </c>
    </row>
    <row r="9" spans="2:7" x14ac:dyDescent="0.3">
      <c r="B9" s="3" t="s">
        <v>5</v>
      </c>
      <c r="C9" s="4">
        <v>1831299991.2899988</v>
      </c>
      <c r="D9" s="4">
        <v>1999626117.4700019</v>
      </c>
      <c r="E9" s="8">
        <v>1864436140.2300005</v>
      </c>
      <c r="F9" s="8">
        <v>2698679897.5899992</v>
      </c>
      <c r="G9" s="8">
        <f t="shared" si="0"/>
        <v>8394042146.5800009</v>
      </c>
    </row>
    <row r="10" spans="2:7" x14ac:dyDescent="0.3">
      <c r="B10" s="3" t="s">
        <v>6</v>
      </c>
      <c r="C10" s="4">
        <v>287569089.13</v>
      </c>
      <c r="D10" s="4">
        <v>353264545.19</v>
      </c>
      <c r="E10" s="8">
        <v>351186358.29999995</v>
      </c>
      <c r="F10" s="8">
        <v>445393311.86000013</v>
      </c>
      <c r="G10" s="8">
        <f t="shared" si="0"/>
        <v>1437413304.48</v>
      </c>
    </row>
    <row r="11" spans="2:7" x14ac:dyDescent="0.3">
      <c r="B11" s="3" t="s">
        <v>7</v>
      </c>
      <c r="C11" s="4">
        <v>13740854019.229954</v>
      </c>
      <c r="D11" s="4">
        <v>13150006523.470013</v>
      </c>
      <c r="E11" s="8">
        <v>10713326578.389971</v>
      </c>
      <c r="F11" s="8">
        <v>12608989712.010004</v>
      </c>
      <c r="G11" s="8">
        <f t="shared" si="0"/>
        <v>50213176833.099937</v>
      </c>
    </row>
    <row r="12" spans="2:7" x14ac:dyDescent="0.3">
      <c r="B12" s="3" t="s">
        <v>8</v>
      </c>
      <c r="C12" s="4">
        <v>855069162.98000002</v>
      </c>
      <c r="D12" s="4">
        <v>999460869.02999997</v>
      </c>
      <c r="E12" s="8">
        <v>1247986041.99</v>
      </c>
      <c r="F12" s="8">
        <v>1023523533.5400002</v>
      </c>
      <c r="G12" s="8">
        <f t="shared" si="0"/>
        <v>4126039607.54</v>
      </c>
    </row>
    <row r="13" spans="2:7" x14ac:dyDescent="0.3">
      <c r="B13" s="3" t="s">
        <v>9</v>
      </c>
      <c r="C13" s="4">
        <v>7728253828.2200012</v>
      </c>
      <c r="D13" s="4">
        <v>10726210419.94998</v>
      </c>
      <c r="E13" s="8">
        <v>5817196768.8200254</v>
      </c>
      <c r="F13" s="8">
        <v>5502592894.3499966</v>
      </c>
      <c r="G13" s="8">
        <f t="shared" si="0"/>
        <v>29774253911.340004</v>
      </c>
    </row>
    <row r="14" spans="2:7" x14ac:dyDescent="0.3">
      <c r="B14" s="3" t="s">
        <v>10</v>
      </c>
      <c r="C14" s="4">
        <v>913621108.35000014</v>
      </c>
      <c r="D14" s="4">
        <v>937692701.17000008</v>
      </c>
      <c r="E14" s="8">
        <v>1076137984.6400001</v>
      </c>
      <c r="F14" s="8">
        <v>1672264153.7699995</v>
      </c>
      <c r="G14" s="8">
        <f t="shared" si="0"/>
        <v>4599715947.9300003</v>
      </c>
    </row>
    <row r="15" spans="2:7" x14ac:dyDescent="0.3">
      <c r="B15" s="3" t="s">
        <v>11</v>
      </c>
      <c r="C15" s="4">
        <v>1232005275.3900001</v>
      </c>
      <c r="D15" s="4">
        <v>1272389972.0399985</v>
      </c>
      <c r="E15" s="8">
        <v>1128715130.7699988</v>
      </c>
      <c r="F15" s="8">
        <v>1306149086.3700004</v>
      </c>
      <c r="G15" s="8">
        <f t="shared" si="0"/>
        <v>4939259464.5699978</v>
      </c>
    </row>
    <row r="16" spans="2:7" x14ac:dyDescent="0.3">
      <c r="B16" s="3" t="s">
        <v>12</v>
      </c>
      <c r="C16" s="4">
        <v>555679666.31000006</v>
      </c>
      <c r="D16" s="4">
        <v>90913129.269999981</v>
      </c>
      <c r="E16" s="8">
        <v>191838016.79000011</v>
      </c>
      <c r="F16" s="8">
        <v>359110678.54000014</v>
      </c>
      <c r="G16" s="8">
        <f t="shared" si="0"/>
        <v>1197541490.9100003</v>
      </c>
    </row>
    <row r="17" spans="2:7" x14ac:dyDescent="0.3">
      <c r="B17" s="3" t="s">
        <v>13</v>
      </c>
      <c r="C17" s="4">
        <v>23307814.850000001</v>
      </c>
      <c r="D17" s="4">
        <v>41292344.780000001</v>
      </c>
      <c r="E17" s="8">
        <v>34987904.920000002</v>
      </c>
      <c r="F17" s="8">
        <v>33454151.549999997</v>
      </c>
      <c r="G17" s="8">
        <f t="shared" si="0"/>
        <v>133042216.10000001</v>
      </c>
    </row>
    <row r="18" spans="2:7" x14ac:dyDescent="0.3">
      <c r="B18" s="3" t="s">
        <v>14</v>
      </c>
      <c r="C18" s="4">
        <v>2724297587.0099983</v>
      </c>
      <c r="D18" s="4">
        <v>3538616817.9299994</v>
      </c>
      <c r="E18" s="8">
        <v>2238701305.3900008</v>
      </c>
      <c r="F18" s="8">
        <v>1925410661.8899987</v>
      </c>
      <c r="G18" s="8">
        <f t="shared" si="0"/>
        <v>10427026372.219997</v>
      </c>
    </row>
    <row r="19" spans="2:7" x14ac:dyDescent="0.3">
      <c r="B19" s="3" t="s">
        <v>15</v>
      </c>
      <c r="C19" s="4">
        <v>737534853.11000013</v>
      </c>
      <c r="D19" s="4">
        <v>482659950.22000009</v>
      </c>
      <c r="E19" s="8">
        <v>446813379.42000002</v>
      </c>
      <c r="F19" s="8">
        <v>454448339.83999985</v>
      </c>
      <c r="G19" s="8">
        <f t="shared" si="0"/>
        <v>2121456522.5900002</v>
      </c>
    </row>
    <row r="20" spans="2:7" x14ac:dyDescent="0.3">
      <c r="B20" s="3" t="s">
        <v>16</v>
      </c>
      <c r="C20" s="4">
        <v>1251647424.5300007</v>
      </c>
      <c r="D20" s="4">
        <v>1915733835.5199995</v>
      </c>
      <c r="E20" s="8">
        <v>1535434628.3800004</v>
      </c>
      <c r="F20" s="8">
        <v>1597958062.5100007</v>
      </c>
      <c r="G20" s="8">
        <f t="shared" si="0"/>
        <v>6300773950.9400005</v>
      </c>
    </row>
    <row r="21" spans="2:7" x14ac:dyDescent="0.3">
      <c r="B21" s="3" t="s">
        <v>17</v>
      </c>
      <c r="C21" s="4">
        <v>12703294961.990002</v>
      </c>
      <c r="D21" s="4">
        <v>9644390166.2399979</v>
      </c>
      <c r="E21" s="8">
        <v>9129318359.2499981</v>
      </c>
      <c r="F21" s="8">
        <v>10634159198.990002</v>
      </c>
      <c r="G21" s="8">
        <f t="shared" si="0"/>
        <v>42111162686.470001</v>
      </c>
    </row>
    <row r="22" spans="2:7" x14ac:dyDescent="0.3">
      <c r="B22" s="3" t="s">
        <v>18</v>
      </c>
      <c r="C22" s="4">
        <v>23499041138.369972</v>
      </c>
      <c r="D22" s="4">
        <v>27223390061.599934</v>
      </c>
      <c r="E22" s="8">
        <v>24290279862.749939</v>
      </c>
      <c r="F22" s="8">
        <v>24452105255.419994</v>
      </c>
      <c r="G22" s="8">
        <f t="shared" si="0"/>
        <v>99464816318.139847</v>
      </c>
    </row>
    <row r="23" spans="2:7" x14ac:dyDescent="0.3">
      <c r="B23" s="3" t="s">
        <v>19</v>
      </c>
      <c r="C23" s="4">
        <v>743554266.82000005</v>
      </c>
      <c r="D23" s="4">
        <v>1163161363.3899999</v>
      </c>
      <c r="E23" s="8">
        <v>1488095185.4200001</v>
      </c>
      <c r="F23" s="8">
        <v>1848603361.4400001</v>
      </c>
      <c r="G23" s="8">
        <f t="shared" si="0"/>
        <v>5243414177.0699997</v>
      </c>
    </row>
    <row r="24" spans="2:7" x14ac:dyDescent="0.3">
      <c r="B24" s="3" t="s">
        <v>20</v>
      </c>
      <c r="C24" s="4">
        <v>421019205.19999993</v>
      </c>
      <c r="D24" s="4">
        <v>301526809.68000007</v>
      </c>
      <c r="E24" s="8">
        <v>313816336.19999999</v>
      </c>
      <c r="F24" s="8">
        <v>887807369.02000022</v>
      </c>
      <c r="G24" s="8">
        <f t="shared" si="0"/>
        <v>1924169720.1000001</v>
      </c>
    </row>
    <row r="25" spans="2:7" x14ac:dyDescent="0.3">
      <c r="B25" s="3" t="s">
        <v>21</v>
      </c>
      <c r="C25" s="4">
        <v>199124418.59999999</v>
      </c>
      <c r="D25" s="4">
        <v>216317508.88999999</v>
      </c>
      <c r="E25" s="8">
        <v>610891682.43000007</v>
      </c>
      <c r="F25" s="8">
        <v>1896051597.5899999</v>
      </c>
      <c r="G25" s="8">
        <f t="shared" si="0"/>
        <v>2922385207.5100002</v>
      </c>
    </row>
    <row r="26" spans="2:7" x14ac:dyDescent="0.3">
      <c r="B26" s="3" t="s">
        <v>22</v>
      </c>
      <c r="C26" s="4">
        <v>21899064109.010002</v>
      </c>
      <c r="D26" s="4">
        <v>20640242307.969994</v>
      </c>
      <c r="E26" s="8">
        <v>19700080562.490005</v>
      </c>
      <c r="F26" s="8">
        <v>18590006634.120022</v>
      </c>
      <c r="G26" s="8">
        <f t="shared" si="0"/>
        <v>80829393613.590027</v>
      </c>
    </row>
    <row r="27" spans="2:7" x14ac:dyDescent="0.3">
      <c r="B27" s="3" t="s">
        <v>23</v>
      </c>
      <c r="C27" s="4">
        <v>787158851.58000064</v>
      </c>
      <c r="D27" s="4">
        <v>801201359.41000044</v>
      </c>
      <c r="E27" s="8">
        <v>751110130.70000052</v>
      </c>
      <c r="F27" s="8">
        <v>601268681.71000016</v>
      </c>
      <c r="G27" s="8">
        <f t="shared" si="0"/>
        <v>2940739023.4000015</v>
      </c>
    </row>
    <row r="28" spans="2:7" x14ac:dyDescent="0.3">
      <c r="B28" s="3" t="s">
        <v>24</v>
      </c>
      <c r="C28" s="4">
        <v>341985236.52999997</v>
      </c>
      <c r="D28" s="4">
        <v>414979510.1400001</v>
      </c>
      <c r="E28" s="8">
        <v>526154336.60999972</v>
      </c>
      <c r="F28" s="8">
        <v>480313962.06999987</v>
      </c>
      <c r="G28" s="8">
        <f t="shared" si="0"/>
        <v>1763433045.3499997</v>
      </c>
    </row>
    <row r="29" spans="2:7" x14ac:dyDescent="0.3">
      <c r="B29" s="3" t="s">
        <v>25</v>
      </c>
      <c r="C29" s="4">
        <v>9275080973.5299606</v>
      </c>
      <c r="D29" s="4">
        <v>8686017526.8699722</v>
      </c>
      <c r="E29" s="8">
        <v>7127740749.6000071</v>
      </c>
      <c r="F29" s="8">
        <v>8802992071.0799828</v>
      </c>
      <c r="G29" s="8">
        <f t="shared" si="0"/>
        <v>33891831321.079922</v>
      </c>
    </row>
    <row r="30" spans="2:7" x14ac:dyDescent="0.3">
      <c r="B30" s="3" t="s">
        <v>26</v>
      </c>
      <c r="C30" s="4">
        <v>913348895.25</v>
      </c>
      <c r="D30" s="4">
        <v>719299144.04999983</v>
      </c>
      <c r="E30" s="8">
        <v>591975481.13999999</v>
      </c>
      <c r="F30" s="8">
        <v>701472405.61000037</v>
      </c>
      <c r="G30" s="8">
        <f t="shared" si="0"/>
        <v>2926095926.0500002</v>
      </c>
    </row>
    <row r="31" spans="2:7" x14ac:dyDescent="0.3">
      <c r="B31" s="3" t="s">
        <v>27</v>
      </c>
      <c r="C31" s="4">
        <v>219869275.12000006</v>
      </c>
      <c r="D31" s="4">
        <v>334969697.75</v>
      </c>
      <c r="E31" s="8">
        <v>187449801.57999989</v>
      </c>
      <c r="F31" s="8">
        <v>230065128.34000003</v>
      </c>
      <c r="G31" s="8">
        <f t="shared" si="0"/>
        <v>972353902.79000008</v>
      </c>
    </row>
    <row r="32" spans="2:7" x14ac:dyDescent="0.3">
      <c r="B32" s="3" t="s">
        <v>28</v>
      </c>
      <c r="C32" s="4">
        <v>3917169596.9000025</v>
      </c>
      <c r="D32" s="4">
        <v>4328135311.6800013</v>
      </c>
      <c r="E32" s="8">
        <v>4365454796.619997</v>
      </c>
      <c r="F32" s="8">
        <v>4045786330.0700026</v>
      </c>
      <c r="G32" s="8">
        <f t="shared" si="0"/>
        <v>16656546035.270004</v>
      </c>
    </row>
    <row r="33" spans="2:7" x14ac:dyDescent="0.3">
      <c r="B33" s="5" t="s">
        <v>43</v>
      </c>
      <c r="C33" s="6">
        <v>119875538958.89989</v>
      </c>
      <c r="D33" s="6">
        <v>126061727200.80991</v>
      </c>
      <c r="E33" s="6">
        <v>110255190187.22993</v>
      </c>
      <c r="F33" s="6">
        <v>117823919018.92003</v>
      </c>
      <c r="G33" s="6">
        <f t="shared" si="0"/>
        <v>474016375365.85974</v>
      </c>
    </row>
    <row r="34" spans="2:7" x14ac:dyDescent="0.3">
      <c r="B34" s="9" t="s">
        <v>42</v>
      </c>
      <c r="C34" s="13">
        <v>28114663825.480003</v>
      </c>
      <c r="D34" s="13">
        <v>25431456156.639999</v>
      </c>
      <c r="E34" s="13">
        <v>32425639404.350002</v>
      </c>
      <c r="F34" s="13">
        <v>39661280151.449997</v>
      </c>
      <c r="G34" s="16">
        <f>SUM(C34:F34)</f>
        <v>125633039537.92</v>
      </c>
    </row>
    <row r="35" spans="2:7" x14ac:dyDescent="0.3">
      <c r="B35" s="10" t="s">
        <v>37</v>
      </c>
      <c r="C35" s="14">
        <v>38437973170.350006</v>
      </c>
      <c r="D35" s="14">
        <v>35534936339.800003</v>
      </c>
      <c r="E35" s="15">
        <v>54014351037.720001</v>
      </c>
      <c r="F35" s="15">
        <v>49868020680.220001</v>
      </c>
      <c r="G35" s="15">
        <f>SUM(C35:F35)</f>
        <v>177855281228.09003</v>
      </c>
    </row>
    <row r="36" spans="2:7" x14ac:dyDescent="0.3">
      <c r="B36" s="11" t="s">
        <v>29</v>
      </c>
      <c r="C36" s="12">
        <f>SUM(C33:C35)</f>
        <v>186428175954.72989</v>
      </c>
      <c r="D36" s="12">
        <f t="shared" ref="D36:F36" si="1">SUM(D33:D35)</f>
        <v>187028119697.24988</v>
      </c>
      <c r="E36" s="12">
        <f t="shared" si="1"/>
        <v>196695180629.29993</v>
      </c>
      <c r="F36" s="12">
        <f t="shared" si="1"/>
        <v>207353219850.59003</v>
      </c>
      <c r="G36" s="17">
        <f>SUM(G33:G35)</f>
        <v>777504696131.86987</v>
      </c>
    </row>
    <row r="37" spans="2:7" x14ac:dyDescent="0.3">
      <c r="B37" s="26" t="s">
        <v>32</v>
      </c>
      <c r="C37" s="27"/>
      <c r="D37" s="27"/>
    </row>
  </sheetData>
  <mergeCells count="1">
    <mergeCell ref="B37:D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7"/>
  <sheetViews>
    <sheetView workbookViewId="0">
      <selection activeCell="A29" sqref="A29"/>
    </sheetView>
  </sheetViews>
  <sheetFormatPr defaultRowHeight="18.75" x14ac:dyDescent="0.3"/>
  <cols>
    <col min="1" max="1" width="37" style="7" bestFit="1" customWidth="1"/>
    <col min="2" max="6" width="18.296875" style="7" bestFit="1" customWidth="1"/>
    <col min="7" max="16384" width="8.796875" style="7"/>
  </cols>
  <sheetData>
    <row r="3" spans="1:6" x14ac:dyDescent="0.3">
      <c r="A3" s="2"/>
      <c r="B3" s="1" t="s">
        <v>41</v>
      </c>
      <c r="C3" s="1" t="s">
        <v>40</v>
      </c>
      <c r="D3" s="1" t="s">
        <v>39</v>
      </c>
      <c r="E3" s="1" t="s">
        <v>38</v>
      </c>
      <c r="F3" s="1" t="s">
        <v>36</v>
      </c>
    </row>
    <row r="4" spans="1:6" x14ac:dyDescent="0.3">
      <c r="A4" s="2" t="s">
        <v>30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</row>
    <row r="5" spans="1:6" x14ac:dyDescent="0.3">
      <c r="A5" s="3" t="s">
        <v>1</v>
      </c>
      <c r="B5" s="4">
        <v>402686253.99000001</v>
      </c>
      <c r="C5" s="4">
        <v>373329101.47999996</v>
      </c>
      <c r="D5" s="8">
        <v>636993573.59000015</v>
      </c>
      <c r="E5" s="8">
        <v>406561476.87999988</v>
      </c>
      <c r="F5" s="8">
        <f>SUM(B5:E5)</f>
        <v>1819570405.9400001</v>
      </c>
    </row>
    <row r="6" spans="1:6" x14ac:dyDescent="0.3">
      <c r="A6" s="3" t="s">
        <v>2</v>
      </c>
      <c r="B6" s="4">
        <v>299718891.57999998</v>
      </c>
      <c r="C6" s="4">
        <v>157945350.75999996</v>
      </c>
      <c r="D6" s="8">
        <v>211728163.91</v>
      </c>
      <c r="E6" s="8">
        <v>245189430.09000003</v>
      </c>
      <c r="F6" s="8">
        <f t="shared" ref="F6:F33" si="0">SUM(B6:E6)</f>
        <v>914581836.33999991</v>
      </c>
    </row>
    <row r="7" spans="1:6" x14ac:dyDescent="0.3">
      <c r="A7" s="3" t="s">
        <v>3</v>
      </c>
      <c r="B7" s="4">
        <v>7218047402.0600004</v>
      </c>
      <c r="C7" s="4">
        <v>4909947885.9300003</v>
      </c>
      <c r="D7" s="8">
        <v>6305573725.8099985</v>
      </c>
      <c r="E7" s="8">
        <v>4629846247.5399933</v>
      </c>
      <c r="F7" s="8">
        <f t="shared" si="0"/>
        <v>23063415261.339993</v>
      </c>
    </row>
    <row r="8" spans="1:6" x14ac:dyDescent="0.3">
      <c r="A8" s="3" t="s">
        <v>4</v>
      </c>
      <c r="B8" s="4">
        <v>7864607682.4199991</v>
      </c>
      <c r="C8" s="4">
        <v>7785013393.2499962</v>
      </c>
      <c r="D8" s="8">
        <v>6565898865.25</v>
      </c>
      <c r="E8" s="8">
        <v>7766125668.1300011</v>
      </c>
      <c r="F8" s="8">
        <f t="shared" si="0"/>
        <v>29981645609.049995</v>
      </c>
    </row>
    <row r="9" spans="1:6" x14ac:dyDescent="0.3">
      <c r="A9" s="3" t="s">
        <v>5</v>
      </c>
      <c r="B9" s="4">
        <v>2526605157.3299994</v>
      </c>
      <c r="C9" s="4">
        <v>2310704401.6400013</v>
      </c>
      <c r="D9" s="8">
        <v>1829957551.3999991</v>
      </c>
      <c r="E9" s="8">
        <v>1486469995.6200016</v>
      </c>
      <c r="F9" s="8">
        <f t="shared" si="0"/>
        <v>8153737105.9900026</v>
      </c>
    </row>
    <row r="10" spans="1:6" x14ac:dyDescent="0.3">
      <c r="A10" s="3" t="s">
        <v>6</v>
      </c>
      <c r="B10" s="4">
        <v>244169431.05000001</v>
      </c>
      <c r="C10" s="4">
        <v>171845920.9900001</v>
      </c>
      <c r="D10" s="8">
        <v>250118721.03999981</v>
      </c>
      <c r="E10" s="8">
        <v>291064312.54999995</v>
      </c>
      <c r="F10" s="8">
        <f t="shared" si="0"/>
        <v>957198385.62999988</v>
      </c>
    </row>
    <row r="11" spans="1:6" x14ac:dyDescent="0.3">
      <c r="A11" s="3" t="s">
        <v>7</v>
      </c>
      <c r="B11" s="4">
        <v>9625752498.5400047</v>
      </c>
      <c r="C11" s="4">
        <v>10087885825.949999</v>
      </c>
      <c r="D11" s="8">
        <v>9120127723.7599983</v>
      </c>
      <c r="E11" s="8">
        <v>10942942764.809958</v>
      </c>
      <c r="F11" s="8">
        <f t="shared" si="0"/>
        <v>39776708813.059959</v>
      </c>
    </row>
    <row r="12" spans="1:6" x14ac:dyDescent="0.3">
      <c r="A12" s="3" t="s">
        <v>8</v>
      </c>
      <c r="B12" s="4">
        <v>1033961232.28</v>
      </c>
      <c r="C12" s="4">
        <v>1296579854.9699998</v>
      </c>
      <c r="D12" s="8">
        <v>1050592645.3399999</v>
      </c>
      <c r="E12" s="8">
        <v>974543962.53999984</v>
      </c>
      <c r="F12" s="8">
        <f t="shared" si="0"/>
        <v>4355677695.1300001</v>
      </c>
    </row>
    <row r="13" spans="1:6" x14ac:dyDescent="0.3">
      <c r="A13" s="3" t="s">
        <v>9</v>
      </c>
      <c r="B13" s="4">
        <v>13616570341.990011</v>
      </c>
      <c r="C13" s="4">
        <v>11399574569.459984</v>
      </c>
      <c r="D13" s="8">
        <v>9205196702.7700253</v>
      </c>
      <c r="E13" s="8">
        <v>8085940731.9700375</v>
      </c>
      <c r="F13" s="8">
        <f t="shared" si="0"/>
        <v>42307282346.190063</v>
      </c>
    </row>
    <row r="14" spans="1:6" x14ac:dyDescent="0.3">
      <c r="A14" s="3" t="s">
        <v>10</v>
      </c>
      <c r="B14" s="4">
        <v>852252008.93000007</v>
      </c>
      <c r="C14" s="4">
        <v>856717930.9200002</v>
      </c>
      <c r="D14" s="8">
        <v>729622638.76000011</v>
      </c>
      <c r="E14" s="8">
        <v>861408339.11999989</v>
      </c>
      <c r="F14" s="8">
        <f t="shared" si="0"/>
        <v>3300000917.7300005</v>
      </c>
    </row>
    <row r="15" spans="1:6" x14ac:dyDescent="0.3">
      <c r="A15" s="3" t="s">
        <v>11</v>
      </c>
      <c r="B15" s="4">
        <v>1043624522.4900004</v>
      </c>
      <c r="C15" s="4">
        <v>893180041.22999978</v>
      </c>
      <c r="D15" s="8">
        <v>922163462.62000072</v>
      </c>
      <c r="E15" s="8">
        <v>1050537616.3099998</v>
      </c>
      <c r="F15" s="8">
        <f t="shared" si="0"/>
        <v>3909505642.650001</v>
      </c>
    </row>
    <row r="16" spans="1:6" x14ac:dyDescent="0.3">
      <c r="A16" s="3" t="s">
        <v>12</v>
      </c>
      <c r="B16" s="4">
        <v>1113085082.4599991</v>
      </c>
      <c r="C16" s="4">
        <v>727907005.82999992</v>
      </c>
      <c r="D16" s="8">
        <v>140557962.20000008</v>
      </c>
      <c r="E16" s="8">
        <v>222862847.46000004</v>
      </c>
      <c r="F16" s="8">
        <f t="shared" si="0"/>
        <v>2204412897.9499989</v>
      </c>
    </row>
    <row r="17" spans="1:6" x14ac:dyDescent="0.3">
      <c r="A17" s="3" t="s">
        <v>13</v>
      </c>
      <c r="B17" s="4">
        <v>67141750.900000006</v>
      </c>
      <c r="C17" s="4">
        <v>31016950.729999986</v>
      </c>
      <c r="D17" s="8">
        <v>23877588.770000003</v>
      </c>
      <c r="E17" s="8">
        <v>25403851.900000002</v>
      </c>
      <c r="F17" s="8">
        <f t="shared" si="0"/>
        <v>147440142.30000001</v>
      </c>
    </row>
    <row r="18" spans="1:6" x14ac:dyDescent="0.3">
      <c r="A18" s="3" t="s">
        <v>14</v>
      </c>
      <c r="B18" s="4">
        <v>3019897720.5800009</v>
      </c>
      <c r="C18" s="4">
        <v>2757803996.9699974</v>
      </c>
      <c r="D18" s="8">
        <v>2782651274.1999984</v>
      </c>
      <c r="E18" s="8">
        <v>2204544915.1999984</v>
      </c>
      <c r="F18" s="8">
        <f t="shared" si="0"/>
        <v>10764897906.949995</v>
      </c>
    </row>
    <row r="19" spans="1:6" x14ac:dyDescent="0.3">
      <c r="A19" s="3" t="s">
        <v>15</v>
      </c>
      <c r="B19" s="4">
        <v>464520342.63</v>
      </c>
      <c r="C19" s="4">
        <v>723434213.69000006</v>
      </c>
      <c r="D19" s="8">
        <v>696193950.09000015</v>
      </c>
      <c r="E19" s="8">
        <v>779010594.98000014</v>
      </c>
      <c r="F19" s="8">
        <f t="shared" si="0"/>
        <v>2663159101.3900003</v>
      </c>
    </row>
    <row r="20" spans="1:6" x14ac:dyDescent="0.3">
      <c r="A20" s="3" t="s">
        <v>16</v>
      </c>
      <c r="B20" s="4">
        <v>1484270520.1199999</v>
      </c>
      <c r="C20" s="4">
        <v>1402752330.9999998</v>
      </c>
      <c r="D20" s="8">
        <v>1204198836.2899995</v>
      </c>
      <c r="E20" s="8">
        <v>1330462085.0699995</v>
      </c>
      <c r="F20" s="8">
        <f t="shared" si="0"/>
        <v>5421683772.4799986</v>
      </c>
    </row>
    <row r="21" spans="1:6" x14ac:dyDescent="0.3">
      <c r="A21" s="3" t="s">
        <v>17</v>
      </c>
      <c r="B21" s="4">
        <v>11434790253.940001</v>
      </c>
      <c r="C21" s="4">
        <v>14009559418.189999</v>
      </c>
      <c r="D21" s="8">
        <v>11085709374.080004</v>
      </c>
      <c r="E21" s="8">
        <v>11157432428.630003</v>
      </c>
      <c r="F21" s="8">
        <f t="shared" si="0"/>
        <v>47687491474.840004</v>
      </c>
    </row>
    <row r="22" spans="1:6" x14ac:dyDescent="0.3">
      <c r="A22" s="3" t="s">
        <v>18</v>
      </c>
      <c r="B22" s="4">
        <v>21856833713.319992</v>
      </c>
      <c r="C22" s="4">
        <v>25127881668.68998</v>
      </c>
      <c r="D22" s="8">
        <v>22426204653.050011</v>
      </c>
      <c r="E22" s="8">
        <v>23337911738.380013</v>
      </c>
      <c r="F22" s="8">
        <f t="shared" si="0"/>
        <v>92748831773.440002</v>
      </c>
    </row>
    <row r="23" spans="1:6" x14ac:dyDescent="0.3">
      <c r="A23" s="3" t="s">
        <v>19</v>
      </c>
      <c r="B23" s="4">
        <v>1026062042.65</v>
      </c>
      <c r="C23" s="4">
        <v>1418966984.5799997</v>
      </c>
      <c r="D23" s="8">
        <v>3297542145.04</v>
      </c>
      <c r="E23" s="8">
        <v>1356123304.4400001</v>
      </c>
      <c r="F23" s="8">
        <f t="shared" si="0"/>
        <v>7098694476.7099991</v>
      </c>
    </row>
    <row r="24" spans="1:6" x14ac:dyDescent="0.3">
      <c r="A24" s="3" t="s">
        <v>20</v>
      </c>
      <c r="B24" s="4">
        <v>308279031.39999998</v>
      </c>
      <c r="C24" s="4">
        <v>313450951.76999998</v>
      </c>
      <c r="D24" s="8">
        <v>269626006.00999999</v>
      </c>
      <c r="E24" s="8">
        <v>242063387.5099999</v>
      </c>
      <c r="F24" s="8">
        <f t="shared" si="0"/>
        <v>1133419376.6899998</v>
      </c>
    </row>
    <row r="25" spans="1:6" x14ac:dyDescent="0.3">
      <c r="A25" s="3" t="s">
        <v>21</v>
      </c>
      <c r="B25" s="4">
        <v>121610237.74000001</v>
      </c>
      <c r="C25" s="4">
        <v>264758314.41000006</v>
      </c>
      <c r="D25" s="8">
        <v>192644982.08000004</v>
      </c>
      <c r="E25" s="8">
        <v>178476309.60999998</v>
      </c>
      <c r="F25" s="8">
        <f t="shared" si="0"/>
        <v>757489843.84000015</v>
      </c>
    </row>
    <row r="26" spans="1:6" x14ac:dyDescent="0.3">
      <c r="A26" s="3" t="s">
        <v>22</v>
      </c>
      <c r="B26" s="4">
        <v>19378271074.639996</v>
      </c>
      <c r="C26" s="4">
        <v>19937167037.109951</v>
      </c>
      <c r="D26" s="8">
        <v>19574736606.849922</v>
      </c>
      <c r="E26" s="8">
        <v>15674588638.179995</v>
      </c>
      <c r="F26" s="8">
        <f t="shared" si="0"/>
        <v>74564763356.779861</v>
      </c>
    </row>
    <row r="27" spans="1:6" x14ac:dyDescent="0.3">
      <c r="A27" s="3" t="s">
        <v>23</v>
      </c>
      <c r="B27" s="4">
        <v>514148211.14999992</v>
      </c>
      <c r="C27" s="4">
        <v>412600370.96000034</v>
      </c>
      <c r="D27" s="8">
        <v>691089033.6900003</v>
      </c>
      <c r="E27" s="8">
        <v>693047242.40000021</v>
      </c>
      <c r="F27" s="8">
        <f t="shared" si="0"/>
        <v>2310884858.2000008</v>
      </c>
    </row>
    <row r="28" spans="1:6" x14ac:dyDescent="0.3">
      <c r="A28" s="3" t="s">
        <v>24</v>
      </c>
      <c r="B28" s="4">
        <v>314814600.68000001</v>
      </c>
      <c r="C28" s="4">
        <v>370132436.47999996</v>
      </c>
      <c r="D28" s="8">
        <v>369664317.18000001</v>
      </c>
      <c r="E28" s="8">
        <v>375412411.90999991</v>
      </c>
      <c r="F28" s="8">
        <f t="shared" si="0"/>
        <v>1430023766.2499998</v>
      </c>
    </row>
    <row r="29" spans="1:6" x14ac:dyDescent="0.3">
      <c r="A29" s="3" t="s">
        <v>25</v>
      </c>
      <c r="B29" s="4">
        <v>9657703242.8299999</v>
      </c>
      <c r="C29" s="4">
        <v>8699620797.8299713</v>
      </c>
      <c r="D29" s="8">
        <v>8704631311.1699772</v>
      </c>
      <c r="E29" s="8">
        <v>7201698777.7400064</v>
      </c>
      <c r="F29" s="8">
        <f t="shared" si="0"/>
        <v>34263654129.569954</v>
      </c>
    </row>
    <row r="30" spans="1:6" x14ac:dyDescent="0.3">
      <c r="A30" s="3" t="s">
        <v>26</v>
      </c>
      <c r="B30" s="4">
        <v>650938628.34000003</v>
      </c>
      <c r="C30" s="4">
        <v>649991161.1699996</v>
      </c>
      <c r="D30" s="8">
        <v>442244608.28000015</v>
      </c>
      <c r="E30" s="8">
        <v>721130211.66000009</v>
      </c>
      <c r="F30" s="8">
        <f t="shared" si="0"/>
        <v>2464304609.4499998</v>
      </c>
    </row>
    <row r="31" spans="1:6" x14ac:dyDescent="0.3">
      <c r="A31" s="3" t="s">
        <v>27</v>
      </c>
      <c r="B31" s="4">
        <v>150301862.72000003</v>
      </c>
      <c r="C31" s="4">
        <v>235284855.97000003</v>
      </c>
      <c r="D31" s="8">
        <v>140553872.54999998</v>
      </c>
      <c r="E31" s="8">
        <v>147556560.91999999</v>
      </c>
      <c r="F31" s="8">
        <f t="shared" si="0"/>
        <v>673697152.15999997</v>
      </c>
    </row>
    <row r="32" spans="1:6" x14ac:dyDescent="0.3">
      <c r="A32" s="3" t="s">
        <v>28</v>
      </c>
      <c r="B32" s="4">
        <v>3999917334.2799997</v>
      </c>
      <c r="C32" s="4">
        <v>3691005370.2599988</v>
      </c>
      <c r="D32" s="8">
        <v>13646426651.969986</v>
      </c>
      <c r="E32" s="8">
        <v>3627503740.5</v>
      </c>
      <c r="F32" s="8">
        <f t="shared" si="0"/>
        <v>24964853097.009987</v>
      </c>
    </row>
    <row r="33" spans="1:6" x14ac:dyDescent="0.3">
      <c r="A33" s="5" t="s">
        <v>43</v>
      </c>
      <c r="B33" s="6">
        <v>120290581073.04001</v>
      </c>
      <c r="C33" s="6">
        <v>121016058142.21989</v>
      </c>
      <c r="D33" s="6">
        <v>122516526947.74991</v>
      </c>
      <c r="E33" s="6">
        <v>106015859592.05</v>
      </c>
      <c r="F33" s="6">
        <f t="shared" si="0"/>
        <v>469839025755.05975</v>
      </c>
    </row>
    <row r="34" spans="1:6" x14ac:dyDescent="0.3">
      <c r="A34" s="9" t="s">
        <v>42</v>
      </c>
      <c r="B34" s="13">
        <v>31907375220.779999</v>
      </c>
      <c r="C34" s="13">
        <v>34383510957.580002</v>
      </c>
      <c r="D34" s="13">
        <v>27282349829.790001</v>
      </c>
      <c r="E34" s="13">
        <v>26099323021.700001</v>
      </c>
      <c r="F34" s="16">
        <f>SUM(B34:E34)</f>
        <v>119672559029.84999</v>
      </c>
    </row>
    <row r="35" spans="1:6" x14ac:dyDescent="0.3">
      <c r="A35" s="10" t="s">
        <v>37</v>
      </c>
      <c r="B35" s="14">
        <v>44508936571.600006</v>
      </c>
      <c r="C35" s="14">
        <v>35628646365.479996</v>
      </c>
      <c r="D35" s="15">
        <v>42730462653.139999</v>
      </c>
      <c r="E35" s="15">
        <v>47053065955.839996</v>
      </c>
      <c r="F35" s="15">
        <f>SUM(B35:E35)</f>
        <v>169921111546.06</v>
      </c>
    </row>
    <row r="36" spans="1:6" x14ac:dyDescent="0.3">
      <c r="A36" s="11" t="s">
        <v>29</v>
      </c>
      <c r="B36" s="12">
        <f>SUM(B33:B35)</f>
        <v>196706892865.42001</v>
      </c>
      <c r="C36" s="12">
        <f t="shared" ref="C36:E36" si="1">SUM(C33:C35)</f>
        <v>191028215465.27991</v>
      </c>
      <c r="D36" s="12">
        <f t="shared" si="1"/>
        <v>192529339430.67993</v>
      </c>
      <c r="E36" s="12">
        <f t="shared" si="1"/>
        <v>179168248569.59</v>
      </c>
      <c r="F36" s="17">
        <f>SUM(F33:F35)</f>
        <v>759432696330.96973</v>
      </c>
    </row>
    <row r="37" spans="1:6" x14ac:dyDescent="0.3">
      <c r="A37" s="26" t="s">
        <v>32</v>
      </c>
      <c r="B37" s="27"/>
      <c r="C37" s="27"/>
    </row>
  </sheetData>
  <mergeCells count="1"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VAT Sectoral  Q1-Q3, 2017</vt:lpstr>
      <vt:lpstr>VAT Sectoral  Q1-Q4, 2016</vt:lpstr>
      <vt:lpstr>VAT Sectoral  Q1-Q4, 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A. Mala</dc:creator>
  <cp:lastModifiedBy>Yemi Kale</cp:lastModifiedBy>
  <dcterms:created xsi:type="dcterms:W3CDTF">2016-03-02T09:11:47Z</dcterms:created>
  <dcterms:modified xsi:type="dcterms:W3CDTF">2017-11-20T14:10:31Z</dcterms:modified>
</cp:coreProperties>
</file>